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922" activeTab="1"/>
  </bookViews>
  <sheets>
    <sheet name="Graph SMPT métro. IDF" sheetId="13" r:id="rId1"/>
    <sheet name="Régions" sheetId="9" r:id="rId2"/>
  </sheets>
  <definedNames>
    <definedName name="_xlnm._FilterDatabase" localSheetId="0" hidden="1">'Graph SMPT métro. IDF'!$A$4:$F$24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5" i="13" l="1"/>
  <c r="L66" i="13"/>
  <c r="L67" i="13"/>
  <c r="L68" i="13"/>
  <c r="L85" i="13" s="1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64" i="13"/>
  <c r="O114" i="13" l="1"/>
  <c r="O115" i="13"/>
  <c r="O113" i="13"/>
  <c r="C133" i="13"/>
  <c r="B133" i="13"/>
  <c r="D132" i="13"/>
  <c r="D133" i="13" s="1"/>
  <c r="D131" i="13"/>
  <c r="D124" i="13"/>
  <c r="D125" i="13"/>
  <c r="D123" i="13"/>
  <c r="E114" i="13" l="1"/>
  <c r="E113" i="13"/>
  <c r="F97" i="13"/>
  <c r="F98" i="13"/>
  <c r="F96" i="13"/>
  <c r="Y78" i="13" l="1"/>
  <c r="Y77" i="13"/>
  <c r="AF78" i="13"/>
  <c r="AE78" i="13"/>
  <c r="T118" i="13" l="1"/>
  <c r="S118" i="13"/>
  <c r="T117" i="13"/>
  <c r="S117" i="13"/>
  <c r="R117" i="13"/>
  <c r="R118" i="13" s="1"/>
  <c r="B115" i="13" l="1"/>
  <c r="B116" i="13" s="1"/>
  <c r="L135" i="13"/>
  <c r="M135" i="13" s="1"/>
  <c r="L134" i="13"/>
  <c r="M134" i="13" s="1"/>
  <c r="L133" i="13"/>
  <c r="M133" i="13" s="1"/>
  <c r="L132" i="13"/>
  <c r="M132" i="13" s="1"/>
  <c r="L131" i="13"/>
  <c r="M131" i="13" s="1"/>
  <c r="L130" i="13"/>
  <c r="M130" i="13" s="1"/>
  <c r="C115" i="13" l="1"/>
  <c r="E76" i="13"/>
  <c r="E77" i="13"/>
  <c r="C116" i="13" l="1"/>
  <c r="D115" i="13"/>
  <c r="E115" i="13" s="1"/>
  <c r="K36" i="13" l="1"/>
  <c r="L36" i="13" s="1"/>
  <c r="K37" i="13"/>
  <c r="L37" i="13" s="1"/>
  <c r="K38" i="13"/>
  <c r="L38" i="13" s="1"/>
  <c r="K39" i="13"/>
  <c r="L39" i="13" s="1"/>
  <c r="K40" i="13"/>
  <c r="L40" i="13" s="1"/>
  <c r="K41" i="13"/>
  <c r="L41" i="13" s="1"/>
  <c r="K42" i="13"/>
  <c r="L42" i="13" s="1"/>
  <c r="K43" i="13"/>
  <c r="L43" i="13" s="1"/>
  <c r="K44" i="13"/>
  <c r="L44" i="13" s="1"/>
  <c r="K45" i="13"/>
  <c r="L45" i="13" s="1"/>
  <c r="K46" i="13"/>
  <c r="L46" i="13" s="1"/>
  <c r="K47" i="13"/>
  <c r="L47" i="13" s="1"/>
  <c r="K48" i="13"/>
  <c r="L48" i="13" s="1"/>
  <c r="K49" i="13"/>
  <c r="L49" i="13" s="1"/>
  <c r="K50" i="13"/>
  <c r="L50" i="13" s="1"/>
  <c r="K51" i="13"/>
  <c r="L51" i="13" s="1"/>
  <c r="K52" i="13"/>
  <c r="L52" i="13" s="1"/>
  <c r="K53" i="13"/>
  <c r="L53" i="13" s="1"/>
  <c r="K54" i="13"/>
  <c r="L54" i="13" s="1"/>
  <c r="K55" i="13"/>
  <c r="L55" i="13" s="1"/>
  <c r="K35" i="13"/>
  <c r="L35" i="13" s="1"/>
  <c r="AJ61" i="13" l="1"/>
  <c r="AJ60" i="13"/>
  <c r="T76" i="13" l="1"/>
  <c r="U76" i="13" s="1"/>
  <c r="F77" i="13"/>
  <c r="G77" i="13" s="1"/>
  <c r="F76" i="13"/>
  <c r="G76" i="13" s="1"/>
  <c r="E99" i="13" l="1"/>
  <c r="E100" i="13" s="1"/>
  <c r="D99" i="13" l="1"/>
  <c r="D100" i="13" s="1"/>
  <c r="D78" i="13" l="1"/>
  <c r="D79" i="13" s="1"/>
  <c r="C78" i="13"/>
  <c r="C79" i="13" s="1"/>
</calcChain>
</file>

<file path=xl/sharedStrings.xml><?xml version="1.0" encoding="utf-8"?>
<sst xmlns="http://schemas.openxmlformats.org/spreadsheetml/2006/main" count="169" uniqueCount="88">
  <si>
    <t>Corse</t>
  </si>
  <si>
    <t>National</t>
  </si>
  <si>
    <t>SMTP</t>
  </si>
  <si>
    <t>Diff. en %</t>
  </si>
  <si>
    <t>Brut</t>
  </si>
  <si>
    <t>Net</t>
  </si>
  <si>
    <t>Ile-de-France</t>
  </si>
  <si>
    <t>Guyane</t>
  </si>
  <si>
    <t>Auvergne-Rhône-Alpes</t>
  </si>
  <si>
    <t>Guadeloupe</t>
  </si>
  <si>
    <t>Martinique</t>
  </si>
  <si>
    <t>Provence-Alpes-Côte d'Azur</t>
  </si>
  <si>
    <t>DOM</t>
  </si>
  <si>
    <t>Occitanie</t>
  </si>
  <si>
    <t>Grand Est</t>
  </si>
  <si>
    <t>Centre-Val de Loire</t>
  </si>
  <si>
    <t>Hauts de France</t>
  </si>
  <si>
    <t>Normandie</t>
  </si>
  <si>
    <t>Pays de la Loire</t>
  </si>
  <si>
    <t>Réunion</t>
  </si>
  <si>
    <t>Nouvelle Aquitaine</t>
  </si>
  <si>
    <t>Bretagne</t>
  </si>
  <si>
    <t>Bourgogne-Franche-Comté</t>
  </si>
  <si>
    <t>Région</t>
  </si>
  <si>
    <t>date</t>
  </si>
  <si>
    <t>Métropole</t>
  </si>
  <si>
    <t>Pourcentage effectif de chaque région par rapport au total métropole sans Île-de-France</t>
  </si>
  <si>
    <t>Île-de-France</t>
  </si>
  <si>
    <t>11 régions métropole 
(hors Île-de-France et Corse)</t>
  </si>
  <si>
    <t>Différence Corse-Métropole</t>
  </si>
  <si>
    <t>Différence Corse-Métropole en %</t>
  </si>
  <si>
    <t>Salaire Mensuel Par Tête en décembre 2017</t>
  </si>
  <si>
    <t>Diff. en €</t>
  </si>
  <si>
    <t>Écart en €</t>
  </si>
  <si>
    <t>Écart en %</t>
  </si>
  <si>
    <t>Évolution de l'écart Corse-National sur 20 ans</t>
  </si>
  <si>
    <t>Année</t>
  </si>
  <si>
    <t>Moyenne nationale</t>
  </si>
  <si>
    <t>Haute-Corse</t>
  </si>
  <si>
    <t>Variation</t>
  </si>
  <si>
    <t>Effectif du privé</t>
  </si>
  <si>
    <t>SMPT</t>
  </si>
  <si>
    <t>Masse salariale trimestrielle</t>
  </si>
  <si>
    <t>Masse salariale trimestrielle par tête</t>
  </si>
  <si>
    <t>Max</t>
  </si>
  <si>
    <t>Min</t>
  </si>
  <si>
    <t>Le SMTP en décembre 2017</t>
  </si>
  <si>
    <t>déc. 98</t>
  </si>
  <si>
    <t>déc. 99</t>
  </si>
  <si>
    <t>déc. 00</t>
  </si>
  <si>
    <t>déc. 01</t>
  </si>
  <si>
    <t>déc. 02</t>
  </si>
  <si>
    <t>déc. 03</t>
  </si>
  <si>
    <t>déc. 04</t>
  </si>
  <si>
    <t>déc. 05</t>
  </si>
  <si>
    <t>déc. 06</t>
  </si>
  <si>
    <t>déc. 07</t>
  </si>
  <si>
    <t>déc. 08</t>
  </si>
  <si>
    <t>déc. 09</t>
  </si>
  <si>
    <t>déc. 10</t>
  </si>
  <si>
    <t>déc. 11</t>
  </si>
  <si>
    <t>déc. 12</t>
  </si>
  <si>
    <t>déc. 13</t>
  </si>
  <si>
    <t>déc. 14</t>
  </si>
  <si>
    <t>déc. 15</t>
  </si>
  <si>
    <t>déc. 16</t>
  </si>
  <si>
    <t>déc. 17</t>
  </si>
  <si>
    <t>18-T3</t>
  </si>
  <si>
    <t>2018 T3</t>
  </si>
  <si>
    <t>Le SMPT en septembre 2018</t>
  </si>
  <si>
    <t>Salaire Mensuel Par Tête en septembre 2018</t>
  </si>
  <si>
    <t>Corse-du-Sud</t>
  </si>
  <si>
    <t>Variation 1998/2018 T3</t>
  </si>
  <si>
    <t>Régions</t>
  </si>
  <si>
    <t>Évolution de l'écart Corse-Métropole sur 20 ans</t>
  </si>
  <si>
    <t>Variation 1998/2018 en €</t>
  </si>
  <si>
    <t>Variation 1998/2018 en %</t>
  </si>
  <si>
    <t xml:space="preserve"> - 2 points</t>
  </si>
  <si>
    <t>Métropole (avec Îdf)</t>
  </si>
  <si>
    <t>Moyenne annuelle</t>
  </si>
  <si>
    <t>Moyenne métropole</t>
  </si>
  <si>
    <t>Var.</t>
  </si>
  <si>
    <t>Retraite de base</t>
  </si>
  <si>
    <t>Complémentaire</t>
  </si>
  <si>
    <t>Total</t>
  </si>
  <si>
    <t>Continent</t>
  </si>
  <si>
    <t>Perte</t>
  </si>
  <si>
    <t>- 17%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</si>
</sst>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43" formatCode="_-* #,##0.00\ _€_-;\-* #,##0.00\ _€_-;_-* &quot;-&quot;??\ _€_-;_-@_-"/>
    <numFmt numFmtId="164" formatCode="0.0%"/>
    <numFmt numFmtId="165" formatCode="_-* #,##0\ [$€-40C]_-;\-* #,##0\ [$€-40C]_-;_-* &quot;-&quot;??\ [$€-40C]_-;_-@_-"/>
    <numFmt numFmtId="167" formatCode="#,##0\ &quot;€&quot;"/>
    <numFmt numFmtId="168" formatCode="_-* #,##0.00\ [$€]_-;\-* #,##0.00\ [$€]_-;_-* &quot;-&quot;??\ [$€]_-;_-@_-"/>
    <numFmt numFmtId="169" formatCode="#,##0_ ;\-#,##0\ "/>
    <numFmt numFmtId="170" formatCode="\+\ 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6"/>
      <color rgb="FF000000"/>
      <name val="Tw Cen MT"/>
      <family val="2"/>
    </font>
    <font>
      <b/>
      <sz val="16"/>
      <color rgb="FF000000"/>
      <name val="Tw Cen MT"/>
      <family val="2"/>
    </font>
    <font>
      <b/>
      <sz val="16"/>
      <color rgb="FFFFFFFF"/>
      <name val="Tw Cen MT"/>
      <family val="2"/>
    </font>
    <font>
      <b/>
      <sz val="12"/>
      <name val="Arial"/>
      <family val="2"/>
    </font>
    <font>
      <sz val="14"/>
      <color rgb="FF000000"/>
      <name val="Calibri Light"/>
      <family val="2"/>
      <scheme val="major"/>
    </font>
    <font>
      <i/>
      <sz val="14"/>
      <color rgb="FF0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i/>
      <sz val="12"/>
      <color rgb="FFFF0000"/>
      <name val="Calibri"/>
      <family val="2"/>
    </font>
    <font>
      <b/>
      <sz val="16"/>
      <color theme="0"/>
      <name val="Calibri Light"/>
      <family val="2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FFFFFF"/>
      <name val="Calibri Light"/>
      <family val="2"/>
      <scheme val="major"/>
    </font>
    <font>
      <i/>
      <sz val="12"/>
      <color rgb="FF000000"/>
      <name val="Calibri Light"/>
      <family val="2"/>
    </font>
    <font>
      <sz val="14"/>
      <color rgb="FFFFFFFF"/>
      <name val="Calibri Light"/>
      <family val="2"/>
    </font>
    <font>
      <sz val="14"/>
      <color rgb="FF000000"/>
      <name val="Calibri Light"/>
      <family val="2"/>
    </font>
    <font>
      <i/>
      <sz val="14"/>
      <color rgb="FF000000"/>
      <name val="Calibri Light"/>
      <family val="2"/>
    </font>
    <font>
      <sz val="10"/>
      <name val="MS Sans Serif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</font>
    <font>
      <b/>
      <i/>
      <sz val="12"/>
      <color theme="1"/>
      <name val="Calibri Light"/>
      <family val="2"/>
    </font>
    <font>
      <b/>
      <sz val="14"/>
      <color rgb="FF000000"/>
      <name val="Calibri Light"/>
      <family val="2"/>
      <scheme val="major"/>
    </font>
    <font>
      <b/>
      <sz val="14"/>
      <color rgb="FFFFFFFF"/>
      <name val="Calibri Light"/>
      <family val="2"/>
    </font>
    <font>
      <i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A71C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FFA71C"/>
      </right>
      <top/>
      <bottom style="medium">
        <color rgb="FFFFA71C"/>
      </bottom>
      <diagonal/>
    </border>
    <border>
      <left style="medium">
        <color rgb="FFFFA71C"/>
      </left>
      <right style="medium">
        <color rgb="FFFFA71C"/>
      </right>
      <top/>
      <bottom style="medium">
        <color rgb="FFFFA71C"/>
      </bottom>
      <diagonal/>
    </border>
    <border>
      <left style="medium">
        <color rgb="FFFFA71C"/>
      </left>
      <right style="medium">
        <color rgb="FFFFFFFF"/>
      </right>
      <top/>
      <bottom style="medium">
        <color rgb="FFFFA71C"/>
      </bottom>
      <diagonal/>
    </border>
    <border>
      <left/>
      <right style="medium">
        <color rgb="FFFFA71C"/>
      </right>
      <top style="medium">
        <color rgb="FFFFA71C"/>
      </top>
      <bottom style="medium">
        <color rgb="FFFFFFFF"/>
      </bottom>
      <diagonal/>
    </border>
    <border>
      <left style="medium">
        <color rgb="FFFFA71C"/>
      </left>
      <right/>
      <top style="medium">
        <color rgb="FFFFA71C"/>
      </top>
      <bottom style="medium">
        <color rgb="FFFFFFFF"/>
      </bottom>
      <diagonal/>
    </border>
    <border>
      <left style="medium">
        <color rgb="FFFFA71C"/>
      </left>
      <right style="medium">
        <color rgb="FFFFFFFF"/>
      </right>
      <top style="medium">
        <color rgb="FFFFA71C"/>
      </top>
      <bottom style="medium">
        <color rgb="FFFFA71C"/>
      </bottom>
      <diagonal/>
    </border>
    <border>
      <left style="medium">
        <color rgb="FFFFA71C"/>
      </left>
      <right style="medium">
        <color rgb="FFFFA71C"/>
      </right>
      <top style="medium">
        <color rgb="FFFFA71C"/>
      </top>
      <bottom style="medium">
        <color rgb="FFFFA71C"/>
      </bottom>
      <diagonal/>
    </border>
    <border>
      <left/>
      <right style="medium">
        <color rgb="FFFFA71C"/>
      </right>
      <top style="medium">
        <color rgb="FFFFA71C"/>
      </top>
      <bottom style="medium">
        <color rgb="FFFFA71C"/>
      </bottom>
      <diagonal/>
    </border>
    <border>
      <left/>
      <right/>
      <top style="medium">
        <color rgb="FFFFA71C"/>
      </top>
      <bottom/>
      <diagonal/>
    </border>
    <border>
      <left/>
      <right/>
      <top style="medium">
        <color rgb="FFFFA71C"/>
      </top>
      <bottom style="medium">
        <color rgb="FFFFA71C"/>
      </bottom>
      <diagonal/>
    </border>
    <border>
      <left/>
      <right style="medium">
        <color rgb="FFFFFFFF"/>
      </right>
      <top/>
      <bottom style="medium">
        <color rgb="FFFFA71C"/>
      </bottom>
      <diagonal/>
    </border>
    <border>
      <left style="medium">
        <color rgb="FFFFA71C"/>
      </left>
      <right/>
      <top style="medium">
        <color rgb="FFFFA71C"/>
      </top>
      <bottom style="medium">
        <color theme="0"/>
      </bottom>
      <diagonal/>
    </border>
    <border>
      <left/>
      <right/>
      <top style="medium">
        <color rgb="FFFFA71C"/>
      </top>
      <bottom style="medium">
        <color theme="0"/>
      </bottom>
      <diagonal/>
    </border>
    <border>
      <left/>
      <right style="medium">
        <color rgb="FFFFA71C"/>
      </right>
      <top style="medium">
        <color rgb="FFFFA71C"/>
      </top>
      <bottom style="medium">
        <color theme="0"/>
      </bottom>
      <diagonal/>
    </border>
    <border>
      <left style="medium">
        <color rgb="FFFFA71C"/>
      </left>
      <right style="medium">
        <color theme="0"/>
      </right>
      <top style="medium">
        <color theme="0"/>
      </top>
      <bottom style="medium">
        <color rgb="FFFFA71C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A71C"/>
      </bottom>
      <diagonal/>
    </border>
    <border>
      <left style="medium">
        <color theme="0"/>
      </left>
      <right style="medium">
        <color rgb="FFFFA71C"/>
      </right>
      <top style="medium">
        <color theme="0"/>
      </top>
      <bottom style="medium">
        <color rgb="FFFFA71C"/>
      </bottom>
      <diagonal/>
    </border>
    <border>
      <left style="medium">
        <color rgb="FFFFFFFF"/>
      </left>
      <right style="medium">
        <color rgb="FFFFA71C"/>
      </right>
      <top style="medium">
        <color rgb="FFFFA71C"/>
      </top>
      <bottom style="medium">
        <color rgb="FFFFA71C"/>
      </bottom>
      <diagonal/>
    </border>
    <border>
      <left style="medium">
        <color rgb="FFFFA71C"/>
      </left>
      <right/>
      <top style="medium">
        <color rgb="FFFFA71C"/>
      </top>
      <bottom/>
      <diagonal/>
    </border>
    <border>
      <left/>
      <right style="medium">
        <color rgb="FFFFA71C"/>
      </right>
      <top style="medium">
        <color rgb="FFFFA71C"/>
      </top>
      <bottom/>
      <diagonal/>
    </border>
    <border>
      <left style="medium">
        <color rgb="FFFFA71C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A71C"/>
      </top>
      <bottom style="medium">
        <color rgb="FFFFA71C"/>
      </bottom>
      <diagonal/>
    </border>
    <border>
      <left style="medium">
        <color rgb="FFFFA71C"/>
      </left>
      <right style="medium">
        <color rgb="FFFFA71C"/>
      </right>
      <top style="medium">
        <color rgb="FFFFA71C"/>
      </top>
      <bottom/>
      <diagonal/>
    </border>
    <border>
      <left style="medium">
        <color rgb="FFFFA71C"/>
      </left>
      <right style="medium">
        <color theme="0"/>
      </right>
      <top style="medium">
        <color rgb="FFFFA71C"/>
      </top>
      <bottom style="medium">
        <color rgb="FFFFA71C"/>
      </bottom>
      <diagonal/>
    </border>
    <border>
      <left style="medium">
        <color theme="0"/>
      </left>
      <right style="medium">
        <color rgb="FFFFA71C"/>
      </right>
      <top style="medium">
        <color rgb="FFFFA71C"/>
      </top>
      <bottom style="medium">
        <color rgb="FFFFA71C"/>
      </bottom>
      <diagonal/>
    </border>
    <border>
      <left style="medium">
        <color rgb="FFFFA71C"/>
      </left>
      <right style="medium">
        <color rgb="FFFFA71C"/>
      </right>
      <top/>
      <bottom/>
      <diagonal/>
    </border>
    <border>
      <left style="thin">
        <color indexed="64"/>
      </left>
      <right style="medium">
        <color rgb="FFFFA71C"/>
      </right>
      <top style="medium">
        <color rgb="FFFFA71C"/>
      </top>
      <bottom style="medium">
        <color rgb="FFFFA71C"/>
      </bottom>
      <diagonal/>
    </border>
    <border>
      <left style="medium">
        <color theme="0"/>
      </left>
      <right/>
      <top style="medium">
        <color rgb="FFFFA71C"/>
      </top>
      <bottom style="medium">
        <color rgb="FFFFA71C"/>
      </bottom>
      <diagonal/>
    </border>
    <border>
      <left style="medium">
        <color rgb="FFFFA71C"/>
      </left>
      <right/>
      <top style="medium">
        <color rgb="FFFFA71C"/>
      </top>
      <bottom style="medium">
        <color rgb="FFFFA71C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6" fillId="0" borderId="0"/>
  </cellStyleXfs>
  <cellXfs count="83">
    <xf numFmtId="0" fontId="0" fillId="0" borderId="0" xfId="0"/>
    <xf numFmtId="17" fontId="3" fillId="0" borderId="0" xfId="3" applyNumberFormat="1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 vertical="top" wrapText="1"/>
    </xf>
    <xf numFmtId="0" fontId="2" fillId="0" borderId="0" xfId="3"/>
    <xf numFmtId="6" fontId="8" fillId="0" borderId="1" xfId="3" applyNumberFormat="1" applyFont="1" applyBorder="1" applyAlignment="1">
      <alignment horizontal="right" vertical="center"/>
    </xf>
    <xf numFmtId="0" fontId="9" fillId="0" borderId="2" xfId="3" applyFont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17" fontId="11" fillId="0" borderId="0" xfId="3" applyNumberFormat="1" applyFont="1" applyAlignment="1">
      <alignment horizontal="left"/>
    </xf>
    <xf numFmtId="17" fontId="4" fillId="0" borderId="0" xfId="3" applyNumberFormat="1" applyFont="1" applyAlignment="1">
      <alignment horizontal="center" wrapText="1"/>
    </xf>
    <xf numFmtId="165" fontId="3" fillId="0" borderId="0" xfId="3" applyNumberFormat="1" applyFont="1"/>
    <xf numFmtId="164" fontId="3" fillId="0" borderId="0" xfId="2" applyNumberFormat="1" applyFont="1"/>
    <xf numFmtId="49" fontId="3" fillId="0" borderId="0" xfId="1" applyNumberFormat="1" applyFont="1" applyAlignment="1">
      <alignment horizontal="center"/>
    </xf>
    <xf numFmtId="165" fontId="3" fillId="0" borderId="0" xfId="2" quotePrefix="1" applyNumberFormat="1" applyFont="1"/>
    <xf numFmtId="0" fontId="14" fillId="2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169" fontId="12" fillId="0" borderId="7" xfId="1" applyNumberFormat="1" applyFont="1" applyBorder="1" applyAlignment="1">
      <alignment horizontal="right" vertical="center"/>
    </xf>
    <xf numFmtId="9" fontId="13" fillId="0" borderId="7" xfId="2" applyFont="1" applyBorder="1" applyAlignment="1">
      <alignment horizontal="right" vertical="center"/>
    </xf>
    <xf numFmtId="165" fontId="12" fillId="0" borderId="7" xfId="1" applyNumberFormat="1" applyFont="1" applyBorder="1" applyAlignment="1">
      <alignment horizontal="right" vertical="center"/>
    </xf>
    <xf numFmtId="165" fontId="12" fillId="0" borderId="8" xfId="1" applyNumberFormat="1" applyFont="1" applyBorder="1" applyAlignment="1">
      <alignment horizontal="right" vertical="center"/>
    </xf>
    <xf numFmtId="9" fontId="13" fillId="0" borderId="8" xfId="2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9" fontId="16" fillId="0" borderId="10" xfId="0" applyNumberFormat="1" applyFont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8" fillId="0" borderId="2" xfId="3" applyFont="1" applyBorder="1" applyAlignment="1">
      <alignment horizontal="right" vertical="center"/>
    </xf>
    <xf numFmtId="6" fontId="18" fillId="0" borderId="1" xfId="3" applyNumberFormat="1" applyFont="1" applyBorder="1" applyAlignment="1">
      <alignment horizontal="right" vertical="center"/>
    </xf>
    <xf numFmtId="0" fontId="19" fillId="0" borderId="2" xfId="3" applyFont="1" applyBorder="1" applyAlignment="1">
      <alignment horizontal="right" vertical="center"/>
    </xf>
    <xf numFmtId="6" fontId="19" fillId="0" borderId="1" xfId="3" applyNumberFormat="1" applyFont="1" applyBorder="1" applyAlignment="1">
      <alignment horizontal="right" vertical="center"/>
    </xf>
    <xf numFmtId="0" fontId="21" fillId="2" borderId="15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horizontal="center" vertical="center"/>
    </xf>
    <xf numFmtId="0" fontId="21" fillId="2" borderId="17" xfId="3" applyFont="1" applyFill="1" applyBorder="1" applyAlignment="1">
      <alignment horizontal="center" vertical="center"/>
    </xf>
    <xf numFmtId="167" fontId="12" fillId="0" borderId="7" xfId="1" applyNumberFormat="1" applyFont="1" applyBorder="1" applyAlignment="1">
      <alignment horizontal="right" vertical="center"/>
    </xf>
    <xf numFmtId="0" fontId="14" fillId="2" borderId="18" xfId="0" applyFont="1" applyFill="1" applyBorder="1" applyAlignment="1">
      <alignment horizontal="center" vertical="center"/>
    </xf>
    <xf numFmtId="170" fontId="22" fillId="0" borderId="2" xfId="0" applyNumberFormat="1" applyFont="1" applyBorder="1" applyAlignment="1">
      <alignment horizontal="right" vertical="center"/>
    </xf>
    <xf numFmtId="3" fontId="12" fillId="0" borderId="7" xfId="1" applyNumberFormat="1" applyFont="1" applyBorder="1" applyAlignment="1">
      <alignment horizontal="right" vertical="center"/>
    </xf>
    <xf numFmtId="0" fontId="23" fillId="2" borderId="20" xfId="0" applyFont="1" applyFill="1" applyBorder="1" applyAlignment="1">
      <alignment horizontal="center" vertical="center"/>
    </xf>
    <xf numFmtId="6" fontId="24" fillId="0" borderId="1" xfId="0" applyNumberFormat="1" applyFont="1" applyBorder="1" applyAlignment="1">
      <alignment horizontal="right" vertical="center"/>
    </xf>
    <xf numFmtId="6" fontId="24" fillId="0" borderId="7" xfId="0" applyNumberFormat="1" applyFont="1" applyBorder="1" applyAlignment="1">
      <alignment horizontal="right" vertical="center"/>
    </xf>
    <xf numFmtId="170" fontId="25" fillId="0" borderId="7" xfId="0" applyNumberFormat="1" applyFont="1" applyBorder="1" applyAlignment="1">
      <alignment horizontal="right" vertical="center"/>
    </xf>
    <xf numFmtId="164" fontId="3" fillId="0" borderId="0" xfId="3" applyNumberFormat="1" applyFont="1"/>
    <xf numFmtId="0" fontId="14" fillId="2" borderId="23" xfId="0" applyFont="1" applyFill="1" applyBorder="1" applyAlignment="1">
      <alignment horizontal="center" vertical="center"/>
    </xf>
    <xf numFmtId="6" fontId="3" fillId="0" borderId="0" xfId="3" applyNumberFormat="1" applyFont="1"/>
    <xf numFmtId="167" fontId="3" fillId="0" borderId="0" xfId="3" applyNumberFormat="1" applyFont="1"/>
    <xf numFmtId="165" fontId="12" fillId="0" borderId="2" xfId="1" applyNumberFormat="1" applyFont="1" applyBorder="1" applyAlignment="1">
      <alignment horizontal="right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9" fontId="13" fillId="0" borderId="28" xfId="2" applyFont="1" applyBorder="1" applyAlignment="1">
      <alignment horizontal="right" vertical="center"/>
    </xf>
    <xf numFmtId="0" fontId="15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right" vertical="center"/>
    </xf>
    <xf numFmtId="0" fontId="27" fillId="0" borderId="7" xfId="0" applyFont="1" applyBorder="1" applyAlignment="1">
      <alignment horizontal="right" vertical="center"/>
    </xf>
    <xf numFmtId="6" fontId="28" fillId="0" borderId="1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9" fontId="29" fillId="0" borderId="1" xfId="0" applyNumberFormat="1" applyFont="1" applyBorder="1" applyAlignment="1">
      <alignment horizontal="right" vertical="center"/>
    </xf>
    <xf numFmtId="6" fontId="28" fillId="0" borderId="7" xfId="0" applyNumberFormat="1" applyFont="1" applyBorder="1" applyAlignment="1">
      <alignment horizontal="right" vertical="center"/>
    </xf>
    <xf numFmtId="165" fontId="30" fillId="0" borderId="2" xfId="1" applyNumberFormat="1" applyFont="1" applyBorder="1" applyAlignment="1">
      <alignment horizontal="right" vertical="center"/>
    </xf>
    <xf numFmtId="0" fontId="31" fillId="2" borderId="24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right" vertical="center"/>
    </xf>
    <xf numFmtId="1" fontId="3" fillId="0" borderId="0" xfId="3" applyNumberFormat="1" applyFont="1"/>
    <xf numFmtId="6" fontId="28" fillId="0" borderId="30" xfId="0" applyNumberFormat="1" applyFont="1" applyBorder="1" applyAlignment="1">
      <alignment horizontal="center" vertical="center"/>
    </xf>
    <xf numFmtId="6" fontId="28" fillId="0" borderId="10" xfId="0" applyNumberFormat="1" applyFont="1" applyBorder="1" applyAlignment="1">
      <alignment horizontal="center" vertical="center"/>
    </xf>
    <xf numFmtId="6" fontId="28" fillId="0" borderId="8" xfId="0" applyNumberFormat="1" applyFont="1" applyBorder="1" applyAlignment="1">
      <alignment horizontal="center" vertical="center"/>
    </xf>
    <xf numFmtId="165" fontId="12" fillId="0" borderId="27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</cellXfs>
  <cellStyles count="8">
    <cellStyle name="Euro" xfId="6"/>
    <cellStyle name="Milliers" xfId="1" builtinId="3"/>
    <cellStyle name="Milliers 2" xfId="5"/>
    <cellStyle name="Normal" xfId="0" builtinId="0"/>
    <cellStyle name="Normal 2" xfId="3"/>
    <cellStyle name="Normal 3" xfId="7"/>
    <cellStyle name="Pourcentage" xfId="2" builtinId="5"/>
    <cellStyle name="Pourcentage 2" xfId="4"/>
  </cellStyles>
  <dxfs count="0"/>
  <tableStyles count="0" defaultTableStyle="TableStyleMedium2" defaultPivotStyle="PivotStyleLight16"/>
  <colors>
    <mruColors>
      <color rgb="FFFFA71C"/>
      <color rgb="FFBF9000"/>
      <color rgb="FF97B953"/>
      <color rgb="FF6D6D6D"/>
      <color rgb="FFFFB625"/>
      <color rgb="FFBFBFBF"/>
      <color rgb="FF262626"/>
      <color rgb="FFD9D9D9"/>
      <color rgb="FF769DCC"/>
      <color rgb="FFFFC1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6D6D6D"/>
                </a:solidFill>
              </a:defRPr>
            </a:pPr>
            <a:r>
              <a:rPr lang="fr-FR" sz="1400">
                <a:solidFill>
                  <a:srgbClr val="6D6D6D"/>
                </a:solidFill>
              </a:rPr>
              <a:t>Corse - Métropole. Évolutions réciproques du</a:t>
            </a:r>
            <a:r>
              <a:rPr lang="fr-FR" sz="1400" baseline="0">
                <a:solidFill>
                  <a:srgbClr val="6D6D6D"/>
                </a:solidFill>
              </a:rPr>
              <a:t> SMPT sur 21 ans</a:t>
            </a:r>
            <a:endParaRPr lang="fr-FR" sz="1400">
              <a:solidFill>
                <a:srgbClr val="6D6D6D"/>
              </a:solidFill>
            </a:endParaRPr>
          </a:p>
        </c:rich>
      </c:tx>
      <c:layout>
        <c:manualLayout>
          <c:xMode val="edge"/>
          <c:yMode val="edge"/>
          <c:x val="0.24774504886790538"/>
          <c:y val="2.54701842449569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661442193350267E-2"/>
          <c:y val="3.3813615522154235E-2"/>
          <c:w val="0.90001993044525797"/>
          <c:h val="0.82530799315775927"/>
        </c:manualLayout>
      </c:layout>
      <c:lineChart>
        <c:grouping val="standard"/>
        <c:varyColors val="0"/>
        <c:ser>
          <c:idx val="0"/>
          <c:order val="0"/>
          <c:tx>
            <c:strRef>
              <c:f>'Graph SMPT métro. IDF'!$B$4</c:f>
              <c:strCache>
                <c:ptCount val="1"/>
                <c:pt idx="0">
                  <c:v>Métropole</c:v>
                </c:pt>
              </c:strCache>
            </c:strRef>
          </c:tx>
          <c:spPr>
            <a:ln w="50800">
              <a:solidFill>
                <a:srgbClr val="97B95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97B953"/>
              </a:solidFill>
              <a:ln w="15875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2.6771018342592597E-2"/>
                  <c:y val="-6.527413546035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5-43D6-8B8E-90A4E0ECB4F6}"/>
                </c:ext>
              </c:extLst>
            </c:dLbl>
            <c:dLbl>
              <c:idx val="20"/>
              <c:layout>
                <c:manualLayout>
                  <c:x val="5.4367117945138699E-3"/>
                  <c:y val="-2.236367153627858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kern="1200" baseline="0">
                        <a:solidFill>
                          <a:schemeClr val="bg1"/>
                        </a:solidFill>
                      </a:rPr>
                      <a:t>Métropole</a:t>
                    </a:r>
                    <a:br>
                      <a:rPr lang="en-US" sz="1100" b="1" i="0" u="none" strike="noStrike" kern="1200" baseline="0">
                        <a:solidFill>
                          <a:schemeClr val="bg1"/>
                        </a:solidFill>
                      </a:rPr>
                    </a:br>
                    <a:fld id="{B5CBD463-30FE-4B45-B5A9-30FBECE6C14B}" type="VALUE">
                      <a:rPr lang="en-US"/>
                      <a:pPr/>
                      <a:t>[VALEUR]</a:t>
                    </a:fld>
                    <a:endParaRPr lang="en-US" sz="1100" b="1" i="0" u="none" strike="noStrike" kern="1200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F37-4986-BB39-1AB0F5E27579}"/>
                </c:ext>
              </c:extLst>
            </c:dLbl>
            <c:spPr>
              <a:solidFill>
                <a:srgbClr val="97B953"/>
              </a:solidFill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97B953"/>
                      </a:solidFill>
                    </a:ln>
                  </c:spPr>
                </c15:leaderLines>
              </c:ext>
            </c:extLst>
          </c:dLbls>
          <c:cat>
            <c:strRef>
              <c:f>'Graph SMPT métro. IDF'!$A$5:$A$25</c:f>
              <c:strCache>
                <c:ptCount val="21"/>
                <c:pt idx="0">
                  <c:v>déc. 98</c:v>
                </c:pt>
                <c:pt idx="1">
                  <c:v>déc. 99</c:v>
                </c:pt>
                <c:pt idx="2">
                  <c:v>déc. 00</c:v>
                </c:pt>
                <c:pt idx="3">
                  <c:v>déc. 01</c:v>
                </c:pt>
                <c:pt idx="4">
                  <c:v>déc. 02</c:v>
                </c:pt>
                <c:pt idx="5">
                  <c:v>déc. 03</c:v>
                </c:pt>
                <c:pt idx="6">
                  <c:v>déc. 04</c:v>
                </c:pt>
                <c:pt idx="7">
                  <c:v>déc. 05</c:v>
                </c:pt>
                <c:pt idx="8">
                  <c:v>déc. 06</c:v>
                </c:pt>
                <c:pt idx="9">
                  <c:v>déc. 07</c:v>
                </c:pt>
                <c:pt idx="10">
                  <c:v>déc. 08</c:v>
                </c:pt>
                <c:pt idx="11">
                  <c:v>déc. 09</c:v>
                </c:pt>
                <c:pt idx="12">
                  <c:v>déc. 10</c:v>
                </c:pt>
                <c:pt idx="13">
                  <c:v>déc. 11</c:v>
                </c:pt>
                <c:pt idx="14">
                  <c:v>déc. 12</c:v>
                </c:pt>
                <c:pt idx="15">
                  <c:v>déc. 13</c:v>
                </c:pt>
                <c:pt idx="16">
                  <c:v>déc. 14</c:v>
                </c:pt>
                <c:pt idx="17">
                  <c:v>déc. 15</c:v>
                </c:pt>
                <c:pt idx="18">
                  <c:v>déc. 16</c:v>
                </c:pt>
                <c:pt idx="19">
                  <c:v>déc. 17</c:v>
                </c:pt>
                <c:pt idx="20">
                  <c:v>18-T3</c:v>
                </c:pt>
              </c:strCache>
            </c:strRef>
          </c:cat>
          <c:val>
            <c:numRef>
              <c:f>'Graph SMPT métro. IDF'!$B$5:$B$25</c:f>
              <c:numCache>
                <c:formatCode>_-* #,##0\ [$€-40C]_-;\-* #,##0\ [$€-40C]_-;_-* "-"??\ [$€-40C]_-;_-@_-</c:formatCode>
                <c:ptCount val="21"/>
                <c:pt idx="0">
                  <c:v>1752.4573523410572</c:v>
                </c:pt>
                <c:pt idx="1">
                  <c:v>1777.6796792249688</c:v>
                </c:pt>
                <c:pt idx="2">
                  <c:v>1817.9049876139347</c:v>
                </c:pt>
                <c:pt idx="3">
                  <c:v>1857.5296144761096</c:v>
                </c:pt>
                <c:pt idx="4">
                  <c:v>1895.9300196978802</c:v>
                </c:pt>
                <c:pt idx="5">
                  <c:v>1932.3411198564036</c:v>
                </c:pt>
                <c:pt idx="6">
                  <c:v>1985.6729722334271</c:v>
                </c:pt>
                <c:pt idx="7">
                  <c:v>2038.8618168641601</c:v>
                </c:pt>
                <c:pt idx="8">
                  <c:v>2095.9442187102395</c:v>
                </c:pt>
                <c:pt idx="9">
                  <c:v>2156.6045811883546</c:v>
                </c:pt>
                <c:pt idx="10">
                  <c:v>2215.7391799825618</c:v>
                </c:pt>
                <c:pt idx="11">
                  <c:v>2243.6476607860805</c:v>
                </c:pt>
                <c:pt idx="12">
                  <c:v>2285.8151191041516</c:v>
                </c:pt>
                <c:pt idx="13">
                  <c:v>2346.4304606239511</c:v>
                </c:pt>
                <c:pt idx="14">
                  <c:v>2394.3787936411409</c:v>
                </c:pt>
                <c:pt idx="15">
                  <c:v>2436.3321839760206</c:v>
                </c:pt>
                <c:pt idx="16">
                  <c:v>2468.7788188799791</c:v>
                </c:pt>
                <c:pt idx="17">
                  <c:v>2509.7846002298106</c:v>
                </c:pt>
                <c:pt idx="18">
                  <c:v>2538.5885538207262</c:v>
                </c:pt>
                <c:pt idx="19">
                  <c:v>2595.5963663557759</c:v>
                </c:pt>
                <c:pt idx="20">
                  <c:v>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75-43D6-8B8E-90A4E0ECB4F6}"/>
            </c:ext>
          </c:extLst>
        </c:ser>
        <c:ser>
          <c:idx val="2"/>
          <c:order val="1"/>
          <c:tx>
            <c:strRef>
              <c:f>'Graph SMPT métro. IDF'!$D$4</c:f>
              <c:strCache>
                <c:ptCount val="1"/>
                <c:pt idx="0">
                  <c:v>Corse</c:v>
                </c:pt>
              </c:strCache>
            </c:strRef>
          </c:tx>
          <c:spPr>
            <a:ln w="50800">
              <a:solidFill>
                <a:srgbClr val="FFB62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B625"/>
              </a:solidFill>
              <a:ln w="15875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2.3442615035941784E-2"/>
                  <c:y val="-4.6624382471679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5-43D6-8B8E-90A4E0ECB4F6}"/>
                </c:ext>
              </c:extLst>
            </c:dLbl>
            <c:dLbl>
              <c:idx val="20"/>
              <c:layout>
                <c:manualLayout>
                  <c:x val="4.3464794372164734E-3"/>
                  <c:y val="-3.461994634280041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kern="1200" baseline="0">
                        <a:solidFill>
                          <a:schemeClr val="bg1"/>
                        </a:solidFill>
                      </a:rPr>
                      <a:t>Corse</a:t>
                    </a:r>
                    <a:br>
                      <a:rPr lang="en-US" sz="1100" b="1" i="0" u="none" strike="noStrike" kern="1200" baseline="0">
                        <a:solidFill>
                          <a:schemeClr val="bg1"/>
                        </a:solidFill>
                      </a:rPr>
                    </a:br>
                    <a:fld id="{CC6C9430-3875-4DC6-B55A-4F97EE086FBA}" type="VALUE">
                      <a:rPr lang="en-US"/>
                      <a:pPr/>
                      <a:t>[VALEUR]</a:t>
                    </a:fld>
                    <a:endParaRPr lang="en-US" sz="1100" b="1" i="0" u="none" strike="noStrike" kern="1200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37-4986-BB39-1AB0F5E27579}"/>
                </c:ext>
              </c:extLst>
            </c:dLbl>
            <c:spPr>
              <a:solidFill>
                <a:srgbClr val="FFB625"/>
              </a:solidFill>
            </c:spPr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FFA71C"/>
                      </a:solidFill>
                    </a:ln>
                  </c:spPr>
                </c15:leaderLines>
              </c:ext>
            </c:extLst>
          </c:dLbls>
          <c:cat>
            <c:strRef>
              <c:f>'Graph SMPT métro. IDF'!$A$5:$A$25</c:f>
              <c:strCache>
                <c:ptCount val="21"/>
                <c:pt idx="0">
                  <c:v>déc. 98</c:v>
                </c:pt>
                <c:pt idx="1">
                  <c:v>déc. 99</c:v>
                </c:pt>
                <c:pt idx="2">
                  <c:v>déc. 00</c:v>
                </c:pt>
                <c:pt idx="3">
                  <c:v>déc. 01</c:v>
                </c:pt>
                <c:pt idx="4">
                  <c:v>déc. 02</c:v>
                </c:pt>
                <c:pt idx="5">
                  <c:v>déc. 03</c:v>
                </c:pt>
                <c:pt idx="6">
                  <c:v>déc. 04</c:v>
                </c:pt>
                <c:pt idx="7">
                  <c:v>déc. 05</c:v>
                </c:pt>
                <c:pt idx="8">
                  <c:v>déc. 06</c:v>
                </c:pt>
                <c:pt idx="9">
                  <c:v>déc. 07</c:v>
                </c:pt>
                <c:pt idx="10">
                  <c:v>déc. 08</c:v>
                </c:pt>
                <c:pt idx="11">
                  <c:v>déc. 09</c:v>
                </c:pt>
                <c:pt idx="12">
                  <c:v>déc. 10</c:v>
                </c:pt>
                <c:pt idx="13">
                  <c:v>déc. 11</c:v>
                </c:pt>
                <c:pt idx="14">
                  <c:v>déc. 12</c:v>
                </c:pt>
                <c:pt idx="15">
                  <c:v>déc. 13</c:v>
                </c:pt>
                <c:pt idx="16">
                  <c:v>déc. 14</c:v>
                </c:pt>
                <c:pt idx="17">
                  <c:v>déc. 15</c:v>
                </c:pt>
                <c:pt idx="18">
                  <c:v>déc. 16</c:v>
                </c:pt>
                <c:pt idx="19">
                  <c:v>déc. 17</c:v>
                </c:pt>
                <c:pt idx="20">
                  <c:v>18-T3</c:v>
                </c:pt>
              </c:strCache>
            </c:strRef>
          </c:cat>
          <c:val>
            <c:numRef>
              <c:f>'Graph SMPT métro. IDF'!$D$5:$D$25</c:f>
              <c:numCache>
                <c:formatCode>_-* #,##0\ [$€-40C]_-;\-* #,##0\ [$€-40C]_-;_-* "-"??\ [$€-40C]_-;_-@_-</c:formatCode>
                <c:ptCount val="21"/>
                <c:pt idx="0">
                  <c:v>1424.5502350782001</c:v>
                </c:pt>
                <c:pt idx="1">
                  <c:v>1439.132938574797</c:v>
                </c:pt>
                <c:pt idx="2">
                  <c:v>1479.6479968258545</c:v>
                </c:pt>
                <c:pt idx="3">
                  <c:v>1510.8371134438755</c:v>
                </c:pt>
                <c:pt idx="4">
                  <c:v>1556.1459601919703</c:v>
                </c:pt>
                <c:pt idx="5">
                  <c:v>1593.7994934807821</c:v>
                </c:pt>
                <c:pt idx="6">
                  <c:v>1626.8474230096429</c:v>
                </c:pt>
                <c:pt idx="7">
                  <c:v>1665.4897003839335</c:v>
                </c:pt>
                <c:pt idx="8">
                  <c:v>1715.760773210294</c:v>
                </c:pt>
                <c:pt idx="9">
                  <c:v>1774.1849831350116</c:v>
                </c:pt>
                <c:pt idx="10">
                  <c:v>1810.1610014740743</c:v>
                </c:pt>
                <c:pt idx="11">
                  <c:v>1853.9312822420716</c:v>
                </c:pt>
                <c:pt idx="12">
                  <c:v>1887.6299692241428</c:v>
                </c:pt>
                <c:pt idx="13">
                  <c:v>1937.5514341817977</c:v>
                </c:pt>
                <c:pt idx="14">
                  <c:v>1991.1552355976617</c:v>
                </c:pt>
                <c:pt idx="15">
                  <c:v>2030.1780185049977</c:v>
                </c:pt>
                <c:pt idx="16">
                  <c:v>2035.1648005853822</c:v>
                </c:pt>
                <c:pt idx="17">
                  <c:v>2068.0867673161733</c:v>
                </c:pt>
                <c:pt idx="18">
                  <c:v>2101.8177557548934</c:v>
                </c:pt>
                <c:pt idx="19">
                  <c:v>2175.4971665934149</c:v>
                </c:pt>
                <c:pt idx="20">
                  <c:v>2183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975-43D6-8B8E-90A4E0ECB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hiLowLines>
        <c:marker val="1"/>
        <c:smooth val="0"/>
        <c:axId val="114712576"/>
        <c:axId val="114714496"/>
      </c:lineChart>
      <c:catAx>
        <c:axId val="11471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SMPT au 4</a:t>
                </a:r>
                <a:r>
                  <a:rPr lang="en-US" sz="1000" b="1" i="0" baseline="30000">
                    <a:effectLst/>
                  </a:rPr>
                  <a:t>è</a:t>
                </a:r>
                <a:r>
                  <a:rPr lang="en-US" sz="1000" b="1" i="0" baseline="0">
                    <a:effectLst/>
                  </a:rPr>
                  <a:t> trimestre de chaque année de 1998 à 2017 et 3</a:t>
                </a:r>
                <a:r>
                  <a:rPr lang="en-US" sz="1000" b="1" i="0" baseline="30000">
                    <a:effectLst/>
                  </a:rPr>
                  <a:t>è</a:t>
                </a:r>
                <a:r>
                  <a:rPr lang="en-US" sz="1000" b="1" i="0" baseline="0">
                    <a:effectLst/>
                  </a:rPr>
                  <a:t> trimestre 2018</a:t>
                </a:r>
                <a:endParaRPr lang="fr-FR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714496"/>
        <c:crosses val="autoZero"/>
        <c:auto val="1"/>
        <c:lblAlgn val="ctr"/>
        <c:lblOffset val="100"/>
        <c:noMultiLvlLbl val="0"/>
      </c:catAx>
      <c:valAx>
        <c:axId val="114714496"/>
        <c:scaling>
          <c:orientation val="minMax"/>
          <c:max val="2700"/>
          <c:min val="14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,##0\ [$€-40C]_-;\-* #,##0\ [$€-40C]_-;_-* &quot;-&quot;??\ [$€-40C]_-;_-@_-" sourceLinked="1"/>
        <c:majorTickMark val="out"/>
        <c:minorTickMark val="none"/>
        <c:tickLblPos val="nextTo"/>
        <c:crossAx val="114712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solidFill>
                  <a:srgbClr val="6D6D6D"/>
                </a:solidFill>
              </a:defRPr>
            </a:pPr>
            <a:r>
              <a:rPr lang="fr-FR" sz="1400" b="1" i="0" u="none" strike="noStrike" baseline="0">
                <a:solidFill>
                  <a:srgbClr val="6D6D6D"/>
                </a:solidFill>
                <a:effectLst/>
              </a:rPr>
              <a:t>Sur 21 ans - </a:t>
            </a:r>
            <a:r>
              <a:rPr lang="fr-FR" sz="1400">
                <a:solidFill>
                  <a:srgbClr val="6D6D6D"/>
                </a:solidFill>
              </a:rPr>
              <a:t>Écart de</a:t>
            </a:r>
            <a:r>
              <a:rPr lang="fr-FR" sz="1400" baseline="0">
                <a:solidFill>
                  <a:srgbClr val="6D6D6D"/>
                </a:solidFill>
              </a:rPr>
              <a:t> SMP</a:t>
            </a:r>
            <a:r>
              <a:rPr lang="fr-FR" sz="1400" b="1" i="0" u="none" strike="noStrike" baseline="0">
                <a:solidFill>
                  <a:srgbClr val="6D6D6D"/>
                </a:solidFill>
                <a:effectLst/>
              </a:rPr>
              <a:t>T </a:t>
            </a:r>
            <a:r>
              <a:rPr lang="fr-FR" sz="1400" baseline="0">
                <a:solidFill>
                  <a:srgbClr val="6D6D6D"/>
                </a:solidFill>
              </a:rPr>
              <a:t>entre Corse et Métropole en €</a:t>
            </a:r>
            <a:endParaRPr lang="fr-FR" sz="1400">
              <a:solidFill>
                <a:srgbClr val="6D6D6D"/>
              </a:solidFill>
            </a:endParaRPr>
          </a:p>
        </c:rich>
      </c:tx>
      <c:layout>
        <c:manualLayout>
          <c:xMode val="edge"/>
          <c:yMode val="edge"/>
          <c:x val="0.20073722815603509"/>
          <c:y val="3.09763035705988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361610248092485E-2"/>
          <c:y val="0.13162124425315314"/>
          <c:w val="0.91135474148482509"/>
          <c:h val="0.72750017520678889"/>
        </c:manualLayout>
      </c:layout>
      <c:lineChart>
        <c:grouping val="standard"/>
        <c:varyColors val="0"/>
        <c:ser>
          <c:idx val="0"/>
          <c:order val="0"/>
          <c:tx>
            <c:strRef>
              <c:f>'Graph SMPT métro. IDF'!$E$4</c:f>
              <c:strCache>
                <c:ptCount val="1"/>
                <c:pt idx="0">
                  <c:v>Différence Corse-Métropole</c:v>
                </c:pt>
              </c:strCache>
            </c:strRef>
          </c:tx>
          <c:spPr>
            <a:ln w="38100">
              <a:solidFill>
                <a:srgbClr val="BF9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BF9000"/>
              </a:solidFill>
              <a:ln w="15875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5.7711445800469871E-2"/>
                  <c:y val="-4.5066037713531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3-46B3-947C-4C9DAEFD5395}"/>
                </c:ext>
              </c:extLst>
            </c:dLbl>
            <c:dLbl>
              <c:idx val="5"/>
              <c:layout>
                <c:manualLayout>
                  <c:x val="5.4757013381751757E-3"/>
                  <c:y val="4.9084803717622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7A-4627-BC46-54E5E5710577}"/>
                </c:ext>
              </c:extLst>
            </c:dLbl>
            <c:dLbl>
              <c:idx val="10"/>
              <c:layout>
                <c:manualLayout>
                  <c:x val="-2.1902805352701504E-3"/>
                  <c:y val="-4.7425794228287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10-4DCE-B82F-7B012C158CA6}"/>
                </c:ext>
              </c:extLst>
            </c:dLbl>
            <c:dLbl>
              <c:idx val="17"/>
              <c:layout>
                <c:manualLayout>
                  <c:x val="-6.1254549503102607E-2"/>
                  <c:y val="-6.565326130097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33-46B3-947C-4C9DAEFD5395}"/>
                </c:ext>
              </c:extLst>
            </c:dLbl>
            <c:dLbl>
              <c:idx val="19"/>
              <c:layout>
                <c:manualLayout>
                  <c:x val="-2.5858741290209639E-2"/>
                  <c:y val="-7.6058743178166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33-46B3-947C-4C9DAEFD5395}"/>
                </c:ext>
              </c:extLst>
            </c:dLbl>
            <c:dLbl>
              <c:idx val="20"/>
              <c:layout>
                <c:manualLayout>
                  <c:x val="-3.2889443817924039E-3"/>
                  <c:y val="-5.9239909973995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8B-4CF3-BE9E-53F5CD3FE5DD}"/>
                </c:ext>
              </c:extLst>
            </c:dLbl>
            <c:numFmt formatCode="\-\ 0&quot; €&quot;\ " sourceLinked="0"/>
            <c:spPr>
              <a:solidFill>
                <a:srgbClr val="BF9000"/>
              </a:solidFill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BF9000"/>
                      </a:solidFill>
                    </a:ln>
                  </c:spPr>
                </c15:leaderLines>
              </c:ext>
            </c:extLst>
          </c:dLbls>
          <c:cat>
            <c:strRef>
              <c:f>'Graph SMPT métro. IDF'!$A$5:$A$25</c:f>
              <c:strCache>
                <c:ptCount val="21"/>
                <c:pt idx="0">
                  <c:v>déc. 98</c:v>
                </c:pt>
                <c:pt idx="1">
                  <c:v>déc. 99</c:v>
                </c:pt>
                <c:pt idx="2">
                  <c:v>déc. 00</c:v>
                </c:pt>
                <c:pt idx="3">
                  <c:v>déc. 01</c:v>
                </c:pt>
                <c:pt idx="4">
                  <c:v>déc. 02</c:v>
                </c:pt>
                <c:pt idx="5">
                  <c:v>déc. 03</c:v>
                </c:pt>
                <c:pt idx="6">
                  <c:v>déc. 04</c:v>
                </c:pt>
                <c:pt idx="7">
                  <c:v>déc. 05</c:v>
                </c:pt>
                <c:pt idx="8">
                  <c:v>déc. 06</c:v>
                </c:pt>
                <c:pt idx="9">
                  <c:v>déc. 07</c:v>
                </c:pt>
                <c:pt idx="10">
                  <c:v>déc. 08</c:v>
                </c:pt>
                <c:pt idx="11">
                  <c:v>déc. 09</c:v>
                </c:pt>
                <c:pt idx="12">
                  <c:v>déc. 10</c:v>
                </c:pt>
                <c:pt idx="13">
                  <c:v>déc. 11</c:v>
                </c:pt>
                <c:pt idx="14">
                  <c:v>déc. 12</c:v>
                </c:pt>
                <c:pt idx="15">
                  <c:v>déc. 13</c:v>
                </c:pt>
                <c:pt idx="16">
                  <c:v>déc. 14</c:v>
                </c:pt>
                <c:pt idx="17">
                  <c:v>déc. 15</c:v>
                </c:pt>
                <c:pt idx="18">
                  <c:v>déc. 16</c:v>
                </c:pt>
                <c:pt idx="19">
                  <c:v>déc. 17</c:v>
                </c:pt>
                <c:pt idx="20">
                  <c:v>18-T3</c:v>
                </c:pt>
              </c:strCache>
            </c:strRef>
          </c:cat>
          <c:val>
            <c:numRef>
              <c:f>'Graph SMPT métro. IDF'!$E$5:$E$25</c:f>
              <c:numCache>
                <c:formatCode>_-* #,##0\ [$€-40C]_-;\-* #,##0\ [$€-40C]_-;_-* "-"??\ [$€-40C]_-;_-@_-</c:formatCode>
                <c:ptCount val="21"/>
                <c:pt idx="0">
                  <c:v>327.90711726285713</c:v>
                </c:pt>
                <c:pt idx="1">
                  <c:v>338.54674065017184</c:v>
                </c:pt>
                <c:pt idx="2">
                  <c:v>338.2569907880802</c:v>
                </c:pt>
                <c:pt idx="3">
                  <c:v>346.69250103223408</c:v>
                </c:pt>
                <c:pt idx="4">
                  <c:v>339.78405950590991</c:v>
                </c:pt>
                <c:pt idx="5">
                  <c:v>338.54162637562149</c:v>
                </c:pt>
                <c:pt idx="6">
                  <c:v>358.82554922378426</c:v>
                </c:pt>
                <c:pt idx="7">
                  <c:v>373.37211648022662</c:v>
                </c:pt>
                <c:pt idx="8">
                  <c:v>380.18344549994549</c:v>
                </c:pt>
                <c:pt idx="9">
                  <c:v>382.41959805334295</c:v>
                </c:pt>
                <c:pt idx="10">
                  <c:v>405.57817850848755</c:v>
                </c:pt>
                <c:pt idx="11">
                  <c:v>389.71637854400888</c:v>
                </c:pt>
                <c:pt idx="12">
                  <c:v>398.18514988000879</c:v>
                </c:pt>
                <c:pt idx="13">
                  <c:v>408.87902644215342</c:v>
                </c:pt>
                <c:pt idx="14">
                  <c:v>403.22355804347922</c:v>
                </c:pt>
                <c:pt idx="15">
                  <c:v>406.15416547102291</c:v>
                </c:pt>
                <c:pt idx="16">
                  <c:v>433.61401829459692</c:v>
                </c:pt>
                <c:pt idx="17">
                  <c:v>441.69783291363728</c:v>
                </c:pt>
                <c:pt idx="18">
                  <c:v>436.77079806583288</c:v>
                </c:pt>
                <c:pt idx="19">
                  <c:v>420.09919976236097</c:v>
                </c:pt>
                <c:pt idx="20">
                  <c:v>445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433-46B3-947C-4C9DAEFD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dropLines>
        <c:marker val="1"/>
        <c:smooth val="0"/>
        <c:axId val="114778880"/>
        <c:axId val="114780800"/>
      </c:lineChart>
      <c:catAx>
        <c:axId val="11477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Au 4</a:t>
                </a:r>
                <a:r>
                  <a:rPr lang="en-US" sz="1000" b="1" i="0" u="none" strike="noStrike" baseline="30000">
                    <a:effectLst/>
                  </a:rPr>
                  <a:t>è</a:t>
                </a:r>
                <a:r>
                  <a:rPr lang="en-US" sz="1000" b="1" i="0" u="none" strike="noStrike" baseline="0">
                    <a:effectLst/>
                  </a:rPr>
                  <a:t> trimestre de chaque année de 1998 à 2017 et 3</a:t>
                </a:r>
                <a:r>
                  <a:rPr lang="en-US" sz="1000" b="1" i="0" u="none" strike="noStrike" baseline="30000">
                    <a:effectLst/>
                  </a:rPr>
                  <a:t>è</a:t>
                </a:r>
                <a:r>
                  <a:rPr lang="en-US" sz="1000" b="1" i="0" u="none" strike="noStrike" baseline="0">
                    <a:effectLst/>
                  </a:rPr>
                  <a:t> trimestre 2018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35392485875667196"/>
              <c:y val="0.92510599569007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4780800"/>
        <c:crosses val="autoZero"/>
        <c:auto val="1"/>
        <c:lblAlgn val="ctr"/>
        <c:lblOffset val="100"/>
        <c:noMultiLvlLbl val="0"/>
      </c:catAx>
      <c:valAx>
        <c:axId val="114780800"/>
        <c:scaling>
          <c:orientation val="minMax"/>
          <c:max val="460"/>
          <c:min val="30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-* #,##0\ [$€-40C]_-;\-* #,##0\ [$€-40C]_-;_-* &quot;-&quot;??\ [$€-40C]_-;_-@_-" sourceLinked="1"/>
        <c:majorTickMark val="out"/>
        <c:minorTickMark val="none"/>
        <c:tickLblPos val="nextTo"/>
        <c:crossAx val="114778880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rgbClr val="6D6D6D"/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baseline="0">
                <a:solidFill>
                  <a:srgbClr val="6D6D6D"/>
                </a:solidFill>
                <a:effectLst/>
              </a:rPr>
              <a:t>Sur 21 ans - </a:t>
            </a:r>
            <a:r>
              <a:rPr lang="fr-FR" sz="1400" b="1" i="0" baseline="0">
                <a:effectLst/>
              </a:rPr>
              <a:t>Écart de SMPT entre Corse et Métropole </a:t>
            </a:r>
            <a:r>
              <a:rPr lang="fr-FR" sz="1400" baseline="0">
                <a:solidFill>
                  <a:srgbClr val="6D6D6D"/>
                </a:solidFill>
              </a:rPr>
              <a:t>en %</a:t>
            </a:r>
            <a:endParaRPr lang="fr-FR" sz="1400">
              <a:solidFill>
                <a:srgbClr val="6D6D6D"/>
              </a:solidFill>
            </a:endParaRPr>
          </a:p>
        </c:rich>
      </c:tx>
      <c:layout>
        <c:manualLayout>
          <c:xMode val="edge"/>
          <c:yMode val="edge"/>
          <c:x val="0.20073722815603509"/>
          <c:y val="3.09763035705988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338569178146327E-2"/>
          <c:y val="0.13162124425315314"/>
          <c:w val="0.94682036719305107"/>
          <c:h val="0.72750017520678889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BF9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BF9000"/>
              </a:solidFill>
              <a:ln w="15875">
                <a:solidFill>
                  <a:sysClr val="window" lastClr="FFFFFF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7.112186835436142E-2"/>
                  <c:y val="-3.35499172624921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A9-4799-BCAD-25AD401E16FF}"/>
                </c:ext>
              </c:extLst>
            </c:dLbl>
            <c:dLbl>
              <c:idx val="10"/>
              <c:layout>
                <c:manualLayout>
                  <c:x val="5.4650019553518807E-3"/>
                  <c:y val="-3.3763208012296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4-41EE-81AE-2BAABE404652}"/>
                </c:ext>
              </c:extLst>
            </c:dLbl>
            <c:dLbl>
              <c:idx val="16"/>
              <c:layout>
                <c:manualLayout>
                  <c:x val="-2.4039419140866953E-2"/>
                  <c:y val="-6.8676442028948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D8-4ACE-9069-B7C0F0E52412}"/>
                </c:ext>
              </c:extLst>
            </c:dLbl>
            <c:dLbl>
              <c:idx val="19"/>
              <c:layout>
                <c:manualLayout>
                  <c:x val="6.6486115772775691E-3"/>
                  <c:y val="3.3482645620624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A9-4799-BCAD-25AD401E16FF}"/>
                </c:ext>
              </c:extLst>
            </c:dLbl>
            <c:dLbl>
              <c:idx val="20"/>
              <c:layout>
                <c:manualLayout>
                  <c:x val="-5.4650019553518807E-3"/>
                  <c:y val="-0.12484048878104427"/>
                </c:manualLayout>
              </c:layout>
              <c:numFmt formatCode="\-\ 0%" sourceLinked="0"/>
              <c:spPr>
                <a:solidFill>
                  <a:srgbClr val="BF9000"/>
                </a:solidFill>
              </c:spPr>
              <c:txPr>
                <a:bodyPr anchorCtr="0"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22-4502-AE0B-8C2CADA3EE06}"/>
                </c:ext>
              </c:extLst>
            </c:dLbl>
            <c:numFmt formatCode="\-\ 0%" sourceLinked="0"/>
            <c:spPr>
              <a:solidFill>
                <a:srgbClr val="BF9000"/>
              </a:solidFill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BF9000"/>
                      </a:solidFill>
                    </a:ln>
                  </c:spPr>
                </c15:leaderLines>
              </c:ext>
            </c:extLst>
          </c:dLbls>
          <c:trendline>
            <c:spPr>
              <a:ln w="22225">
                <a:solidFill>
                  <a:srgbClr val="BF9000"/>
                </a:solidFill>
                <a:prstDash val="sysDash"/>
              </a:ln>
            </c:spPr>
            <c:trendlineType val="log"/>
            <c:dispRSqr val="0"/>
            <c:dispEq val="0"/>
          </c:trendline>
          <c:cat>
            <c:strRef>
              <c:f>'Graph SMPT métro. IDF'!$A$5:$A$25</c:f>
              <c:strCache>
                <c:ptCount val="21"/>
                <c:pt idx="0">
                  <c:v>déc. 98</c:v>
                </c:pt>
                <c:pt idx="1">
                  <c:v>déc. 99</c:v>
                </c:pt>
                <c:pt idx="2">
                  <c:v>déc. 00</c:v>
                </c:pt>
                <c:pt idx="3">
                  <c:v>déc. 01</c:v>
                </c:pt>
                <c:pt idx="4">
                  <c:v>déc. 02</c:v>
                </c:pt>
                <c:pt idx="5">
                  <c:v>déc. 03</c:v>
                </c:pt>
                <c:pt idx="6">
                  <c:v>déc. 04</c:v>
                </c:pt>
                <c:pt idx="7">
                  <c:v>déc. 05</c:v>
                </c:pt>
                <c:pt idx="8">
                  <c:v>déc. 06</c:v>
                </c:pt>
                <c:pt idx="9">
                  <c:v>déc. 07</c:v>
                </c:pt>
                <c:pt idx="10">
                  <c:v>déc. 08</c:v>
                </c:pt>
                <c:pt idx="11">
                  <c:v>déc. 09</c:v>
                </c:pt>
                <c:pt idx="12">
                  <c:v>déc. 10</c:v>
                </c:pt>
                <c:pt idx="13">
                  <c:v>déc. 11</c:v>
                </c:pt>
                <c:pt idx="14">
                  <c:v>déc. 12</c:v>
                </c:pt>
                <c:pt idx="15">
                  <c:v>déc. 13</c:v>
                </c:pt>
                <c:pt idx="16">
                  <c:v>déc. 14</c:v>
                </c:pt>
                <c:pt idx="17">
                  <c:v>déc. 15</c:v>
                </c:pt>
                <c:pt idx="18">
                  <c:v>déc. 16</c:v>
                </c:pt>
                <c:pt idx="19">
                  <c:v>déc. 17</c:v>
                </c:pt>
                <c:pt idx="20">
                  <c:v>18-T3</c:v>
                </c:pt>
              </c:strCache>
            </c:strRef>
          </c:cat>
          <c:val>
            <c:numRef>
              <c:f>'Graph SMPT métro. IDF'!$F$5:$F$25</c:f>
              <c:numCache>
                <c:formatCode>0.0%</c:formatCode>
                <c:ptCount val="21"/>
                <c:pt idx="0">
                  <c:v>0.18711275160266552</c:v>
                </c:pt>
                <c:pt idx="1">
                  <c:v>0.19044305034626438</c:v>
                </c:pt>
                <c:pt idx="2">
                  <c:v>0.18606967530907906</c:v>
                </c:pt>
                <c:pt idx="3">
                  <c:v>0.18664170860609072</c:v>
                </c:pt>
                <c:pt idx="4">
                  <c:v>0.17921761667134481</c:v>
                </c:pt>
                <c:pt idx="5">
                  <c:v>0.17519765164484999</c:v>
                </c:pt>
                <c:pt idx="6">
                  <c:v>0.18070727367567871</c:v>
                </c:pt>
                <c:pt idx="7">
                  <c:v>0.18312772027605373</c:v>
                </c:pt>
                <c:pt idx="8">
                  <c:v>0.18139005900352406</c:v>
                </c:pt>
                <c:pt idx="9">
                  <c:v>0.17732485657737876</c:v>
                </c:pt>
                <c:pt idx="10">
                  <c:v>0.18304418776928408</c:v>
                </c:pt>
                <c:pt idx="11">
                  <c:v>0.17369767337152597</c:v>
                </c:pt>
                <c:pt idx="12">
                  <c:v>0.17419831838196262</c:v>
                </c:pt>
                <c:pt idx="13">
                  <c:v>0.1742557613803847</c:v>
                </c:pt>
                <c:pt idx="14">
                  <c:v>0.16840424711175112</c:v>
                </c:pt>
                <c:pt idx="15">
                  <c:v>0.16670722003441729</c:v>
                </c:pt>
                <c:pt idx="16">
                  <c:v>0.17563907101702872</c:v>
                </c:pt>
                <c:pt idx="17">
                  <c:v>0.17599033513600842</c:v>
                </c:pt>
                <c:pt idx="18">
                  <c:v>0.17205261459501459</c:v>
                </c:pt>
                <c:pt idx="19">
                  <c:v>0.16185074274556077</c:v>
                </c:pt>
                <c:pt idx="20">
                  <c:v>0.1693302891933029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CA9-4799-BCAD-25AD401E1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dropLines>
        <c:marker val="1"/>
        <c:smooth val="0"/>
        <c:axId val="114895872"/>
        <c:axId val="114930816"/>
      </c:lineChart>
      <c:catAx>
        <c:axId val="11489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Au 4</a:t>
                </a:r>
                <a:r>
                  <a:rPr lang="en-US" sz="1000" b="1" i="0" baseline="30000">
                    <a:effectLst/>
                  </a:rPr>
                  <a:t>è</a:t>
                </a:r>
                <a:r>
                  <a:rPr lang="en-US" sz="1000" b="1" i="0" baseline="0">
                    <a:effectLst/>
                  </a:rPr>
                  <a:t> trimestre de chaque année de 1998 à 2017 et 3</a:t>
                </a:r>
                <a:r>
                  <a:rPr lang="en-US" sz="1000" b="1" i="0" baseline="30000">
                    <a:effectLst/>
                  </a:rPr>
                  <a:t>è</a:t>
                </a:r>
                <a:r>
                  <a:rPr lang="en-US" sz="1000" b="1" i="0" baseline="0">
                    <a:effectLst/>
                  </a:rPr>
                  <a:t> trimestre 2018</a:t>
                </a:r>
                <a:endParaRPr lang="fr-FR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930816"/>
        <c:crosses val="autoZero"/>
        <c:auto val="1"/>
        <c:lblAlgn val="ctr"/>
        <c:lblOffset val="100"/>
        <c:noMultiLvlLbl val="0"/>
      </c:catAx>
      <c:valAx>
        <c:axId val="114930816"/>
        <c:scaling>
          <c:orientation val="minMax"/>
          <c:max val="0.2"/>
          <c:min val="0.1500000000000000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14895872"/>
        <c:crosses val="autoZero"/>
        <c:crossBetween val="between"/>
        <c:majorUnit val="2.5000000000000005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rgbClr val="6D6D6D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6D6D6D"/>
                </a:solidFill>
              </a:rPr>
              <a:t>Le SMPT </a:t>
            </a:r>
            <a:r>
              <a:rPr lang="en-US" sz="1400" b="1" i="0" u="none" strike="noStrike" baseline="0">
                <a:solidFill>
                  <a:srgbClr val="6D6D6D"/>
                </a:solidFill>
                <a:effectLst/>
              </a:rPr>
              <a:t>au 3</a:t>
            </a:r>
            <a:r>
              <a:rPr lang="en-US" sz="1400" b="1" i="0" u="none" strike="noStrike" baseline="30000">
                <a:solidFill>
                  <a:srgbClr val="6D6D6D"/>
                </a:solidFill>
                <a:effectLst/>
              </a:rPr>
              <a:t>è</a:t>
            </a:r>
            <a:r>
              <a:rPr lang="en-US" sz="1400" b="1" i="0" u="none" strike="noStrike" baseline="0">
                <a:solidFill>
                  <a:srgbClr val="6D6D6D"/>
                </a:solidFill>
                <a:effectLst/>
              </a:rPr>
              <a:t> trimestre </a:t>
            </a:r>
            <a:r>
              <a:rPr lang="en-US">
                <a:solidFill>
                  <a:srgbClr val="6D6D6D"/>
                </a:solidFill>
              </a:rPr>
              <a:t>2018 pour les 13 régions</a:t>
            </a:r>
          </a:p>
        </c:rich>
      </c:tx>
      <c:layout>
        <c:manualLayout>
          <c:xMode val="edge"/>
          <c:yMode val="edge"/>
          <c:x val="0.27432837436257013"/>
          <c:y val="2.93135979795390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63409165007176E-2"/>
          <c:y val="6.796258281137392E-2"/>
          <c:w val="0.8865731941972641"/>
          <c:h val="0.6692117659912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SMPT métro. IDF'!$Q$35</c:f>
              <c:strCache>
                <c:ptCount val="1"/>
                <c:pt idx="0">
                  <c:v>SMTP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35-4550-99DE-EE11F4271789}"/>
              </c:ext>
            </c:extLst>
          </c:dPt>
          <c:dPt>
            <c:idx val="1"/>
            <c:invertIfNegative val="0"/>
            <c:bubble3D val="0"/>
            <c:spPr>
              <a:solidFill>
                <a:srgbClr val="97B95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35-4550-99DE-EE11F4271789}"/>
              </c:ext>
            </c:extLst>
          </c:dPt>
          <c:dPt>
            <c:idx val="2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35-4550-99DE-EE11F4271789}"/>
              </c:ext>
            </c:extLst>
          </c:dPt>
          <c:dPt>
            <c:idx val="3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235-4550-99DE-EE11F4271789}"/>
              </c:ext>
            </c:extLst>
          </c:dPt>
          <c:dPt>
            <c:idx val="4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235-4550-99DE-EE11F4271789}"/>
              </c:ext>
            </c:extLst>
          </c:dPt>
          <c:dPt>
            <c:idx val="5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235-4550-99DE-EE11F4271789}"/>
              </c:ext>
            </c:extLst>
          </c:dPt>
          <c:dPt>
            <c:idx val="6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235-4550-99DE-EE11F4271789}"/>
              </c:ext>
            </c:extLst>
          </c:dPt>
          <c:dPt>
            <c:idx val="7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235-4550-99DE-EE11F4271789}"/>
              </c:ext>
            </c:extLst>
          </c:dPt>
          <c:dPt>
            <c:idx val="8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235-4550-99DE-EE11F4271789}"/>
              </c:ext>
            </c:extLst>
          </c:dPt>
          <c:dPt>
            <c:idx val="9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235-4550-99DE-EE11F4271789}"/>
              </c:ext>
            </c:extLst>
          </c:dPt>
          <c:dPt>
            <c:idx val="10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235-4550-99DE-EE11F4271789}"/>
              </c:ext>
            </c:extLst>
          </c:dPt>
          <c:dPt>
            <c:idx val="11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235-4550-99DE-EE11F4271789}"/>
              </c:ext>
            </c:extLst>
          </c:dPt>
          <c:dPt>
            <c:idx val="12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235-4550-99DE-EE11F4271789}"/>
              </c:ext>
            </c:extLst>
          </c:dPt>
          <c:dPt>
            <c:idx val="13"/>
            <c:invertIfNegative val="0"/>
            <c:bubble3D val="0"/>
            <c:spPr>
              <a:solidFill>
                <a:srgbClr val="FFB625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235-4550-99DE-EE11F4271789}"/>
              </c:ext>
            </c:extLst>
          </c:dPt>
          <c:dLbls>
            <c:dLbl>
              <c:idx val="0"/>
              <c:layout>
                <c:manualLayout>
                  <c:x val="0"/>
                  <c:y val="5.613592714637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5-4550-99DE-EE11F4271789}"/>
                </c:ext>
              </c:extLst>
            </c:dLbl>
            <c:dLbl>
              <c:idx val="1"/>
              <c:layout>
                <c:manualLayout>
                  <c:x val="0"/>
                  <c:y val="6.0454075388408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35-4550-99DE-EE11F4271789}"/>
                </c:ext>
              </c:extLst>
            </c:dLbl>
            <c:dLbl>
              <c:idx val="2"/>
              <c:layout>
                <c:manualLayout>
                  <c:x val="0"/>
                  <c:y val="6.470288831558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35-4550-99DE-EE11F4271789}"/>
                </c:ext>
              </c:extLst>
            </c:dLbl>
            <c:dLbl>
              <c:idx val="5"/>
              <c:layout>
                <c:manualLayout>
                  <c:x val="-1.0911531280482743E-3"/>
                  <c:y val="6.470288831558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35-4550-99DE-EE11F4271789}"/>
                </c:ext>
              </c:extLst>
            </c:dLbl>
            <c:dLbl>
              <c:idx val="9"/>
              <c:layout>
                <c:manualLayout>
                  <c:x val="-4.0008485846991225E-17"/>
                  <c:y val="6.470288831558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35-4550-99DE-EE11F4271789}"/>
                </c:ext>
              </c:extLst>
            </c:dLbl>
            <c:dLbl>
              <c:idx val="12"/>
              <c:layout>
                <c:manualLayout>
                  <c:x val="0"/>
                  <c:y val="5.5459618556215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35-4550-99DE-EE11F4271789}"/>
                </c:ext>
              </c:extLst>
            </c:dLbl>
            <c:dLbl>
              <c:idx val="13"/>
              <c:layout>
                <c:manualLayout>
                  <c:x val="0"/>
                  <c:y val="5.8295001267393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235-4550-99DE-EE11F4271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SMPT métro. IDF'!$P$36:$P$49</c:f>
              <c:strCache>
                <c:ptCount val="14"/>
                <c:pt idx="0">
                  <c:v>Île-de-France</c:v>
                </c:pt>
                <c:pt idx="1">
                  <c:v>Moyenne nationale</c:v>
                </c:pt>
                <c:pt idx="2">
                  <c:v>Auvergne-Rhône-Alpes</c:v>
                </c:pt>
                <c:pt idx="3">
                  <c:v>Occitanie</c:v>
                </c:pt>
                <c:pt idx="4">
                  <c:v>Normandie</c:v>
                </c:pt>
                <c:pt idx="5">
                  <c:v>Pays de la Loire</c:v>
                </c:pt>
                <c:pt idx="6">
                  <c:v>Grand Est</c:v>
                </c:pt>
                <c:pt idx="7">
                  <c:v>Hauts de France</c:v>
                </c:pt>
                <c:pt idx="8">
                  <c:v>Centre-Val de Loire</c:v>
                </c:pt>
                <c:pt idx="9">
                  <c:v>Provence-Alpes-Côte d'Azur</c:v>
                </c:pt>
                <c:pt idx="10">
                  <c:v>Nouvelle Aquitaine</c:v>
                </c:pt>
                <c:pt idx="11">
                  <c:v>Bretagne</c:v>
                </c:pt>
                <c:pt idx="12">
                  <c:v>Bourgogne-Franche-Comté</c:v>
                </c:pt>
                <c:pt idx="13">
                  <c:v>Corse</c:v>
                </c:pt>
              </c:strCache>
            </c:strRef>
          </c:cat>
          <c:val>
            <c:numRef>
              <c:f>'Graph SMPT métro. IDF'!$Q$36:$Q$49</c:f>
              <c:numCache>
                <c:formatCode>"€"#,##0_);[Red]\("€"#,##0\)</c:formatCode>
                <c:ptCount val="14"/>
                <c:pt idx="0">
                  <c:v>3375</c:v>
                </c:pt>
                <c:pt idx="1">
                  <c:v>2628</c:v>
                </c:pt>
                <c:pt idx="2">
                  <c:v>2512</c:v>
                </c:pt>
                <c:pt idx="3">
                  <c:v>2366</c:v>
                </c:pt>
                <c:pt idx="4">
                  <c:v>2353</c:v>
                </c:pt>
                <c:pt idx="5">
                  <c:v>2347</c:v>
                </c:pt>
                <c:pt idx="6">
                  <c:v>2345</c:v>
                </c:pt>
                <c:pt idx="7">
                  <c:v>2343</c:v>
                </c:pt>
                <c:pt idx="8">
                  <c:v>2343</c:v>
                </c:pt>
                <c:pt idx="9">
                  <c:v>2327</c:v>
                </c:pt>
                <c:pt idx="10">
                  <c:v>2304</c:v>
                </c:pt>
                <c:pt idx="11">
                  <c:v>2270</c:v>
                </c:pt>
                <c:pt idx="12">
                  <c:v>2270</c:v>
                </c:pt>
                <c:pt idx="13">
                  <c:v>2183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5235-4550-99DE-EE11F4271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535808"/>
        <c:axId val="114553984"/>
      </c:barChart>
      <c:catAx>
        <c:axId val="1145358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1000">
                <a:solidFill>
                  <a:srgbClr val="262626"/>
                </a:solidFill>
              </a:defRPr>
            </a:pPr>
            <a:endParaRPr lang="fr-FR"/>
          </a:p>
        </c:txPr>
        <c:crossAx val="114553984"/>
        <c:crosses val="autoZero"/>
        <c:auto val="1"/>
        <c:lblAlgn val="ctr"/>
        <c:lblOffset val="100"/>
        <c:noMultiLvlLbl val="0"/>
      </c:catAx>
      <c:valAx>
        <c:axId val="114553984"/>
        <c:scaling>
          <c:orientation val="minMax"/>
          <c:max val="3500"/>
          <c:min val="200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\ &quot;€&quot;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100" b="0">
                <a:solidFill>
                  <a:srgbClr val="262626"/>
                </a:solidFill>
              </a:defRPr>
            </a:pPr>
            <a:endParaRPr lang="fr-FR"/>
          </a:p>
        </c:txPr>
        <c:crossAx val="114535808"/>
        <c:crosses val="autoZero"/>
        <c:crossBetween val="between"/>
        <c:majorUnit val="5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baseline="0">
                <a:solidFill>
                  <a:srgbClr val="6D6D6D"/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 baseline="0">
                <a:effectLst/>
              </a:rPr>
              <a:t>Disparités régionales</a:t>
            </a:r>
            <a:br>
              <a:rPr lang="en-US" sz="1300" b="1" i="0" baseline="0">
                <a:effectLst/>
              </a:rPr>
            </a:br>
            <a:r>
              <a:rPr lang="en-US" sz="1300" b="1" i="0" baseline="0">
                <a:effectLst/>
              </a:rPr>
              <a:t>au 3</a:t>
            </a:r>
            <a:r>
              <a:rPr lang="en-US" sz="1300" b="1" i="0" baseline="30000">
                <a:effectLst/>
              </a:rPr>
              <a:t>è</a:t>
            </a:r>
            <a:r>
              <a:rPr lang="en-US" sz="1300" b="1" i="0" baseline="0">
                <a:effectLst/>
              </a:rPr>
              <a:t> trimestre 2018</a:t>
            </a:r>
            <a:endParaRPr lang="fr-FR" sz="1300">
              <a:effectLst/>
            </a:endParaRPr>
          </a:p>
        </c:rich>
      </c:tx>
      <c:layout>
        <c:manualLayout>
          <c:xMode val="edge"/>
          <c:yMode val="edge"/>
          <c:x val="0.32716522604296844"/>
          <c:y val="7.29573578960001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63409165007176E-2"/>
          <c:y val="2.2897274330717164E-2"/>
          <c:w val="0.76233473962249609"/>
          <c:h val="0.82213521386749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SMPT métro. IDF'!$E$95</c:f>
              <c:strCache>
                <c:ptCount val="1"/>
                <c:pt idx="0">
                  <c:v>2018 T3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A71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F55-49CE-A754-B9B9F74CA1CC}"/>
              </c:ext>
            </c:extLst>
          </c:dPt>
          <c:dPt>
            <c:idx val="1"/>
            <c:invertIfNegative val="0"/>
            <c:bubble3D val="0"/>
            <c:spPr>
              <a:solidFill>
                <a:srgbClr val="FFA71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F55-49CE-A754-B9B9F74CA1CC}"/>
              </c:ext>
            </c:extLst>
          </c:dPt>
          <c:dPt>
            <c:idx val="2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F55-49CE-A754-B9B9F74CA1CC}"/>
              </c:ext>
            </c:extLst>
          </c:dPt>
          <c:dPt>
            <c:idx val="3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F55-49CE-A754-B9B9F74CA1CC}"/>
              </c:ext>
            </c:extLst>
          </c:dPt>
          <c:dPt>
            <c:idx val="4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F55-49CE-A754-B9B9F74CA1CC}"/>
              </c:ext>
            </c:extLst>
          </c:dPt>
          <c:dPt>
            <c:idx val="5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F55-49CE-A754-B9B9F74CA1CC}"/>
              </c:ext>
            </c:extLst>
          </c:dPt>
          <c:dPt>
            <c:idx val="6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F55-49CE-A754-B9B9F74CA1CC}"/>
              </c:ext>
            </c:extLst>
          </c:dPt>
          <c:dPt>
            <c:idx val="7"/>
            <c:invertIfNegative val="0"/>
            <c:bubble3D val="0"/>
            <c:spPr>
              <a:solidFill>
                <a:srgbClr val="97B95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F55-49CE-A754-B9B9F74CA1CC}"/>
              </c:ext>
            </c:extLst>
          </c:dPt>
          <c:dPt>
            <c:idx val="8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F55-49CE-A754-B9B9F74CA1CC}"/>
              </c:ext>
            </c:extLst>
          </c:dPt>
          <c:dPt>
            <c:idx val="9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F55-49CE-A754-B9B9F74CA1CC}"/>
              </c:ext>
            </c:extLst>
          </c:dPt>
          <c:dPt>
            <c:idx val="10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F55-49CE-A754-B9B9F74CA1CC}"/>
              </c:ext>
            </c:extLst>
          </c:dPt>
          <c:dPt>
            <c:idx val="11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F55-49CE-A754-B9B9F74CA1CC}"/>
              </c:ext>
            </c:extLst>
          </c:dPt>
          <c:dPt>
            <c:idx val="12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F55-49CE-A754-B9B9F74CA1CC}"/>
              </c:ext>
            </c:extLst>
          </c:dPt>
          <c:dPt>
            <c:idx val="13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F55-49CE-A754-B9B9F74CA1CC}"/>
              </c:ext>
            </c:extLst>
          </c:dPt>
          <c:dLbls>
            <c:dLbl>
              <c:idx val="0"/>
              <c:layout>
                <c:manualLayout>
                  <c:x val="0"/>
                  <c:y val="9.2828901569495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5-49CE-A754-B9B9F74CA1CC}"/>
                </c:ext>
              </c:extLst>
            </c:dLbl>
            <c:dLbl>
              <c:idx val="1"/>
              <c:layout>
                <c:manualLayout>
                  <c:x val="-1.0067570696841894E-16"/>
                  <c:y val="0.100255213695055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55-49CE-A754-B9B9F74CA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SMPT métro. IDF'!$C$97:$C$98</c:f>
              <c:strCache>
                <c:ptCount val="2"/>
                <c:pt idx="0">
                  <c:v>Corse-du-Sud</c:v>
                </c:pt>
                <c:pt idx="1">
                  <c:v>Haute-Corse</c:v>
                </c:pt>
              </c:strCache>
            </c:strRef>
          </c:cat>
          <c:val>
            <c:numRef>
              <c:f>'Graph SMPT métro. IDF'!$E$97:$E$98</c:f>
              <c:numCache>
                <c:formatCode>_-* #,##0\ [$€-40C]_-;\-* #,##0\ [$€-40C]_-;_-* "-"??\ [$€-40C]_-;_-@_-</c:formatCode>
                <c:ptCount val="2"/>
                <c:pt idx="0">
                  <c:v>2222</c:v>
                </c:pt>
                <c:pt idx="1">
                  <c:v>2140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FF55-49CE-A754-B9B9F74CA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5"/>
        <c:axId val="114960256"/>
        <c:axId val="114961792"/>
      </c:barChart>
      <c:catAx>
        <c:axId val="1149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fr-FR"/>
          </a:p>
        </c:txPr>
        <c:crossAx val="114961792"/>
        <c:crosses val="autoZero"/>
        <c:auto val="1"/>
        <c:lblAlgn val="ctr"/>
        <c:lblOffset val="100"/>
        <c:noMultiLvlLbl val="0"/>
      </c:catAx>
      <c:valAx>
        <c:axId val="114961792"/>
        <c:scaling>
          <c:orientation val="minMax"/>
          <c:max val="2300"/>
          <c:min val="200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\ &quot;€&quot;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fr-FR"/>
          </a:p>
        </c:txPr>
        <c:crossAx val="114960256"/>
        <c:crosses val="autoZero"/>
        <c:crossBetween val="between"/>
        <c:majorUnit val="100"/>
      </c:valAx>
      <c:spPr>
        <a:ln>
          <a:solidFill>
            <a:srgbClr val="D9D9D9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6D6D6D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rgbClr val="6D6D6D"/>
                </a:solidFill>
                <a:effectLst/>
              </a:rPr>
              <a:t>SMPT au 3</a:t>
            </a:r>
            <a:r>
              <a:rPr lang="en-US" sz="1200" b="1" i="0" baseline="30000">
                <a:solidFill>
                  <a:srgbClr val="6D6D6D"/>
                </a:solidFill>
                <a:effectLst/>
              </a:rPr>
              <a:t>è</a:t>
            </a:r>
            <a:r>
              <a:rPr lang="en-US" sz="1200" b="1" i="0" baseline="0">
                <a:solidFill>
                  <a:srgbClr val="6D6D6D"/>
                </a:solidFill>
                <a:effectLst/>
              </a:rPr>
              <a:t> trimestre 2018</a:t>
            </a:r>
            <a:endParaRPr lang="en-US" sz="1200">
              <a:solidFill>
                <a:srgbClr val="6D6D6D"/>
              </a:solidFill>
            </a:endParaRPr>
          </a:p>
        </c:rich>
      </c:tx>
      <c:layout>
        <c:manualLayout>
          <c:xMode val="edge"/>
          <c:yMode val="edge"/>
          <c:x val="0.14273608580064048"/>
          <c:y val="6.574229792850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63409165007176E-2"/>
          <c:y val="5.9571636109826076E-2"/>
          <c:w val="0.87428216386861635"/>
          <c:h val="0.81998459824247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SMPT métro. IDF'!$C$112</c:f>
              <c:strCache>
                <c:ptCount val="1"/>
                <c:pt idx="0">
                  <c:v>Brut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A71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C4-48D9-A316-1F465C806C12}"/>
              </c:ext>
            </c:extLst>
          </c:dPt>
          <c:dPt>
            <c:idx val="1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C4-48D9-A316-1F465C806C12}"/>
              </c:ext>
            </c:extLst>
          </c:dPt>
          <c:dPt>
            <c:idx val="2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0C4-48D9-A316-1F465C806C12}"/>
              </c:ext>
            </c:extLst>
          </c:dPt>
          <c:dPt>
            <c:idx val="3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0C4-48D9-A316-1F465C806C12}"/>
              </c:ext>
            </c:extLst>
          </c:dPt>
          <c:dPt>
            <c:idx val="4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0C4-48D9-A316-1F465C806C12}"/>
              </c:ext>
            </c:extLst>
          </c:dPt>
          <c:dPt>
            <c:idx val="5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0C4-48D9-A316-1F465C806C12}"/>
              </c:ext>
            </c:extLst>
          </c:dPt>
          <c:dPt>
            <c:idx val="6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0C4-48D9-A316-1F465C806C12}"/>
              </c:ext>
            </c:extLst>
          </c:dPt>
          <c:dPt>
            <c:idx val="7"/>
            <c:invertIfNegative val="0"/>
            <c:bubble3D val="0"/>
            <c:spPr>
              <a:solidFill>
                <a:srgbClr val="97B95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0C4-48D9-A316-1F465C806C12}"/>
              </c:ext>
            </c:extLst>
          </c:dPt>
          <c:dPt>
            <c:idx val="8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0C4-48D9-A316-1F465C806C12}"/>
              </c:ext>
            </c:extLst>
          </c:dPt>
          <c:dPt>
            <c:idx val="9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0C4-48D9-A316-1F465C806C12}"/>
              </c:ext>
            </c:extLst>
          </c:dPt>
          <c:dPt>
            <c:idx val="10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0C4-48D9-A316-1F465C806C12}"/>
              </c:ext>
            </c:extLst>
          </c:dPt>
          <c:dPt>
            <c:idx val="11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0C4-48D9-A316-1F465C806C12}"/>
              </c:ext>
            </c:extLst>
          </c:dPt>
          <c:dPt>
            <c:idx val="12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0C4-48D9-A316-1F465C806C12}"/>
              </c:ext>
            </c:extLst>
          </c:dPt>
          <c:dPt>
            <c:idx val="13"/>
            <c:invertIfNegative val="0"/>
            <c:bubble3D val="0"/>
            <c:spPr>
              <a:solidFill>
                <a:srgbClr val="769DCC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0C4-48D9-A316-1F465C806C12}"/>
              </c:ext>
            </c:extLst>
          </c:dPt>
          <c:dLbls>
            <c:dLbl>
              <c:idx val="0"/>
              <c:layout>
                <c:manualLayout>
                  <c:x val="-2.7768102671138933E-3"/>
                  <c:y val="0.10265449726561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C4-48D9-A316-1F465C806C12}"/>
                </c:ext>
              </c:extLst>
            </c:dLbl>
            <c:dLbl>
              <c:idx val="1"/>
              <c:layout>
                <c:manualLayout>
                  <c:x val="-8.745859110038128E-7"/>
                  <c:y val="0.112714784329096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C4-48D9-A316-1F465C806C12}"/>
                </c:ext>
              </c:extLst>
            </c:dLbl>
            <c:dLbl>
              <c:idx val="7"/>
              <c:layout>
                <c:manualLayout>
                  <c:x val="0"/>
                  <c:y val="5.8295001267393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C4-48D9-A316-1F465C806C12}"/>
                </c:ext>
              </c:extLst>
            </c:dLbl>
            <c:dLbl>
              <c:idx val="13"/>
              <c:layout>
                <c:manualLayout>
                  <c:x val="0"/>
                  <c:y val="5.8295001267393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0C4-48D9-A316-1F465C806C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SMPT métro. IDF'!$A$113:$A$114</c:f>
              <c:strCache>
                <c:ptCount val="2"/>
                <c:pt idx="0">
                  <c:v>Corse</c:v>
                </c:pt>
                <c:pt idx="1">
                  <c:v>Métropole</c:v>
                </c:pt>
              </c:strCache>
            </c:strRef>
          </c:cat>
          <c:val>
            <c:numRef>
              <c:f>'Graph SMPT métro. IDF'!$C$113:$C$114</c:f>
              <c:numCache>
                <c:formatCode>_-* #,##0\ [$€-40C]_-;\-* #,##0\ [$€-40C]_-;_-* "-"??\ [$€-40C]_-;_-@_-</c:formatCode>
                <c:ptCount val="2"/>
                <c:pt idx="0">
                  <c:v>2183</c:v>
                </c:pt>
                <c:pt idx="1">
                  <c:v>2628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A0C4-48D9-A316-1F465C806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033216"/>
        <c:axId val="115034752"/>
      </c:barChart>
      <c:catAx>
        <c:axId val="115033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fr-FR"/>
          </a:p>
        </c:txPr>
        <c:crossAx val="115034752"/>
        <c:crosses val="autoZero"/>
        <c:auto val="1"/>
        <c:lblAlgn val="ctr"/>
        <c:lblOffset val="100"/>
        <c:noMultiLvlLbl val="0"/>
      </c:catAx>
      <c:valAx>
        <c:axId val="115034752"/>
        <c:scaling>
          <c:orientation val="minMax"/>
          <c:max val="2700"/>
          <c:min val="200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\ &quot;€&quot;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fr-FR"/>
          </a:p>
        </c:txPr>
        <c:crossAx val="115033216"/>
        <c:crosses val="autoZero"/>
        <c:crossBetween val="between"/>
        <c:majorUnit val="2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6D6D6D"/>
                </a:solidFill>
              </a:defRPr>
            </a:pPr>
            <a:r>
              <a:rPr lang="fr-FR" sz="1400">
                <a:solidFill>
                  <a:srgbClr val="6D6D6D"/>
                </a:solidFill>
              </a:rPr>
              <a:t>Évolution du</a:t>
            </a:r>
            <a:r>
              <a:rPr lang="fr-FR" sz="1400" baseline="0">
                <a:solidFill>
                  <a:srgbClr val="6D6D6D"/>
                </a:solidFill>
              </a:rPr>
              <a:t> SMPT en Corse sur 20 ans</a:t>
            </a:r>
            <a:endParaRPr lang="fr-FR" sz="1400">
              <a:solidFill>
                <a:srgbClr val="6D6D6D"/>
              </a:solidFill>
            </a:endParaRPr>
          </a:p>
        </c:rich>
      </c:tx>
      <c:layout>
        <c:manualLayout>
          <c:xMode val="edge"/>
          <c:yMode val="edge"/>
          <c:x val="0.24883239225538309"/>
          <c:y val="6.700273550538264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661442193350267E-2"/>
          <c:y val="3.3813615522154235E-2"/>
          <c:w val="0.90001993044525797"/>
          <c:h val="0.82530799315775927"/>
        </c:manualLayout>
      </c:layout>
      <c:lineChart>
        <c:grouping val="standard"/>
        <c:varyColors val="0"/>
        <c:ser>
          <c:idx val="2"/>
          <c:order val="0"/>
          <c:tx>
            <c:strRef>
              <c:f>'Graph SMPT métro. IDF'!$D$4</c:f>
              <c:strCache>
                <c:ptCount val="1"/>
                <c:pt idx="0">
                  <c:v>Corse</c:v>
                </c:pt>
              </c:strCache>
            </c:strRef>
          </c:tx>
          <c:spPr>
            <a:ln w="50800">
              <a:solidFill>
                <a:srgbClr val="FFB62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B625"/>
              </a:solidFill>
              <a:ln w="15875">
                <a:solidFill>
                  <a:schemeClr val="bg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2.3442615035941784E-2"/>
                  <c:y val="-4.6624382471679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31-4EE2-A98F-4F0EBB704E1A}"/>
                </c:ext>
              </c:extLst>
            </c:dLbl>
            <c:dLbl>
              <c:idx val="19"/>
              <c:layout>
                <c:manualLayout>
                  <c:x val="-2.0198550228240148E-2"/>
                  <c:y val="7.610128181868416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 2 175 €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4.5250651874016022E-2"/>
                      <c:h val="5.63301161062678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831-4EE2-A98F-4F0EBB704E1A}"/>
                </c:ext>
              </c:extLst>
            </c:dLbl>
            <c:dLbl>
              <c:idx val="20"/>
              <c:layout>
                <c:manualLayout>
                  <c:x val="4.2888159583802489E-3"/>
                  <c:y val="3.2046097933379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9-4E73-843C-D8AC7CBA472B}"/>
                </c:ext>
              </c:extLst>
            </c:dLbl>
            <c:spPr>
              <a:solidFill>
                <a:srgbClr val="FFB625"/>
              </a:solidFill>
            </c:spPr>
            <c:txPr>
              <a:bodyPr/>
              <a:lstStyle/>
              <a:p>
                <a:pPr algn="ctr">
                  <a:defRPr lang="fr-FR"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SMPT métro. IDF'!$A$5:$A$25</c:f>
              <c:strCache>
                <c:ptCount val="21"/>
                <c:pt idx="0">
                  <c:v>déc. 98</c:v>
                </c:pt>
                <c:pt idx="1">
                  <c:v>déc. 99</c:v>
                </c:pt>
                <c:pt idx="2">
                  <c:v>déc. 00</c:v>
                </c:pt>
                <c:pt idx="3">
                  <c:v>déc. 01</c:v>
                </c:pt>
                <c:pt idx="4">
                  <c:v>déc. 02</c:v>
                </c:pt>
                <c:pt idx="5">
                  <c:v>déc. 03</c:v>
                </c:pt>
                <c:pt idx="6">
                  <c:v>déc. 04</c:v>
                </c:pt>
                <c:pt idx="7">
                  <c:v>déc. 05</c:v>
                </c:pt>
                <c:pt idx="8">
                  <c:v>déc. 06</c:v>
                </c:pt>
                <c:pt idx="9">
                  <c:v>déc. 07</c:v>
                </c:pt>
                <c:pt idx="10">
                  <c:v>déc. 08</c:v>
                </c:pt>
                <c:pt idx="11">
                  <c:v>déc. 09</c:v>
                </c:pt>
                <c:pt idx="12">
                  <c:v>déc. 10</c:v>
                </c:pt>
                <c:pt idx="13">
                  <c:v>déc. 11</c:v>
                </c:pt>
                <c:pt idx="14">
                  <c:v>déc. 12</c:v>
                </c:pt>
                <c:pt idx="15">
                  <c:v>déc. 13</c:v>
                </c:pt>
                <c:pt idx="16">
                  <c:v>déc. 14</c:v>
                </c:pt>
                <c:pt idx="17">
                  <c:v>déc. 15</c:v>
                </c:pt>
                <c:pt idx="18">
                  <c:v>déc. 16</c:v>
                </c:pt>
                <c:pt idx="19">
                  <c:v>déc. 17</c:v>
                </c:pt>
                <c:pt idx="20">
                  <c:v>18-T3</c:v>
                </c:pt>
              </c:strCache>
            </c:strRef>
          </c:cat>
          <c:val>
            <c:numRef>
              <c:f>'Graph SMPT métro. IDF'!$D$5:$D$25</c:f>
              <c:numCache>
                <c:formatCode>_-* #,##0\ [$€-40C]_-;\-* #,##0\ [$€-40C]_-;_-* "-"??\ [$€-40C]_-;_-@_-</c:formatCode>
                <c:ptCount val="21"/>
                <c:pt idx="0">
                  <c:v>1424.5502350782001</c:v>
                </c:pt>
                <c:pt idx="1">
                  <c:v>1439.132938574797</c:v>
                </c:pt>
                <c:pt idx="2">
                  <c:v>1479.6479968258545</c:v>
                </c:pt>
                <c:pt idx="3">
                  <c:v>1510.8371134438755</c:v>
                </c:pt>
                <c:pt idx="4">
                  <c:v>1556.1459601919703</c:v>
                </c:pt>
                <c:pt idx="5">
                  <c:v>1593.7994934807821</c:v>
                </c:pt>
                <c:pt idx="6">
                  <c:v>1626.8474230096429</c:v>
                </c:pt>
                <c:pt idx="7">
                  <c:v>1665.4897003839335</c:v>
                </c:pt>
                <c:pt idx="8">
                  <c:v>1715.760773210294</c:v>
                </c:pt>
                <c:pt idx="9">
                  <c:v>1774.1849831350116</c:v>
                </c:pt>
                <c:pt idx="10">
                  <c:v>1810.1610014740743</c:v>
                </c:pt>
                <c:pt idx="11">
                  <c:v>1853.9312822420716</c:v>
                </c:pt>
                <c:pt idx="12">
                  <c:v>1887.6299692241428</c:v>
                </c:pt>
                <c:pt idx="13">
                  <c:v>1937.5514341817977</c:v>
                </c:pt>
                <c:pt idx="14">
                  <c:v>1991.1552355976617</c:v>
                </c:pt>
                <c:pt idx="15">
                  <c:v>2030.1780185049977</c:v>
                </c:pt>
                <c:pt idx="16">
                  <c:v>2035.1648005853822</c:v>
                </c:pt>
                <c:pt idx="17">
                  <c:v>2068.0867673161733</c:v>
                </c:pt>
                <c:pt idx="18">
                  <c:v>2101.8177557548934</c:v>
                </c:pt>
                <c:pt idx="19">
                  <c:v>2175.4971665934149</c:v>
                </c:pt>
                <c:pt idx="20">
                  <c:v>2183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831-4EE2-A98F-4F0EBB704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bg1">
                  <a:lumMod val="85000"/>
                </a:schemeClr>
              </a:solidFill>
            </a:ln>
          </c:spPr>
        </c:dropLines>
        <c:marker val="1"/>
        <c:smooth val="0"/>
        <c:axId val="115074560"/>
        <c:axId val="115076480"/>
      </c:lineChart>
      <c:catAx>
        <c:axId val="11507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SMPT au 4</a:t>
                </a:r>
                <a:r>
                  <a:rPr lang="en-US" baseline="30000"/>
                  <a:t>è</a:t>
                </a:r>
                <a:r>
                  <a:rPr lang="en-US"/>
                  <a:t> trimestre de chaque année de 1998 à </a:t>
                </a:r>
                <a:r>
                  <a:rPr lang="en-US" sz="1000"/>
                  <a:t>2017 </a:t>
                </a:r>
                <a:r>
                  <a:rPr lang="en-US" sz="1000" b="1" i="0" baseline="0">
                    <a:effectLst/>
                  </a:rPr>
                  <a:t>et 3</a:t>
                </a:r>
                <a:r>
                  <a:rPr lang="en-US" sz="1000" b="1" i="0" baseline="30000">
                    <a:effectLst/>
                  </a:rPr>
                  <a:t>è</a:t>
                </a:r>
                <a:r>
                  <a:rPr lang="en-US" sz="1000" b="1" i="0" baseline="0">
                    <a:effectLst/>
                  </a:rPr>
                  <a:t> trimestre 2018</a:t>
                </a:r>
                <a:endParaRPr lang="fr-FR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076480"/>
        <c:crosses val="autoZero"/>
        <c:auto val="1"/>
        <c:lblAlgn val="ctr"/>
        <c:lblOffset val="100"/>
        <c:noMultiLvlLbl val="0"/>
      </c:catAx>
      <c:valAx>
        <c:axId val="115076480"/>
        <c:scaling>
          <c:orientation val="minMax"/>
          <c:max val="2200"/>
          <c:min val="1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[$€-40C]_-;\-* #,##0\ [$€-40C]_-;_-* &quot;-&quot;??\ [$€-40C]_-;_-@_-" sourceLinked="1"/>
        <c:majorTickMark val="out"/>
        <c:minorTickMark val="none"/>
        <c:tickLblPos val="nextTo"/>
        <c:crossAx val="115074560"/>
        <c:crosses val="autoZero"/>
        <c:crossBetween val="between"/>
        <c:majorUnit val="2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404471</xdr:colOff>
      <xdr:row>3</xdr:row>
      <xdr:rowOff>629934</xdr:rowOff>
    </xdr:from>
    <xdr:to>
      <xdr:col>21</xdr:col>
      <xdr:colOff>380999</xdr:colOff>
      <xdr:row>31</xdr:row>
      <xdr:rowOff>91109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266078</xdr:colOff>
      <xdr:row>32</xdr:row>
      <xdr:rowOff>19306</xdr:rowOff>
    </xdr:from>
    <xdr:to>
      <xdr:col>32</xdr:col>
      <xdr:colOff>313704</xdr:colOff>
      <xdr:row>48</xdr:row>
      <xdr:rowOff>195676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190501</xdr:colOff>
      <xdr:row>32</xdr:row>
      <xdr:rowOff>241789</xdr:rowOff>
    </xdr:from>
    <xdr:to>
      <xdr:col>47</xdr:col>
      <xdr:colOff>375751</xdr:colOff>
      <xdr:row>48</xdr:row>
      <xdr:rowOff>119062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267549</xdr:colOff>
      <xdr:row>51</xdr:row>
      <xdr:rowOff>167538</xdr:rowOff>
    </xdr:from>
    <xdr:to>
      <xdr:col>27</xdr:col>
      <xdr:colOff>190862</xdr:colOff>
      <xdr:row>70</xdr:row>
      <xdr:rowOff>17859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491242</xdr:colOff>
      <xdr:row>89</xdr:row>
      <xdr:rowOff>80161</xdr:rowOff>
    </xdr:from>
    <xdr:to>
      <xdr:col>9</xdr:col>
      <xdr:colOff>679174</xdr:colOff>
      <xdr:row>108</xdr:row>
      <xdr:rowOff>25682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291CB842-E985-446D-AAED-74D3A80ADC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238747</xdr:colOff>
      <xdr:row>109</xdr:row>
      <xdr:rowOff>3106</xdr:rowOff>
    </xdr:from>
    <xdr:to>
      <xdr:col>11</xdr:col>
      <xdr:colOff>254515</xdr:colOff>
      <xdr:row>125</xdr:row>
      <xdr:rowOff>94088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1DCF74F6-B89F-4EB0-B58A-023D20F2E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428624</xdr:colOff>
      <xdr:row>3</xdr:row>
      <xdr:rowOff>261938</xdr:rowOff>
    </xdr:from>
    <xdr:to>
      <xdr:col>38</xdr:col>
      <xdr:colOff>675444</xdr:colOff>
      <xdr:row>27</xdr:row>
      <xdr:rowOff>104163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A68E08A2-2E7F-45B7-8D50-0D26A9EB9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3"/>
  <sheetViews>
    <sheetView topLeftCell="A16" zoomScale="85" zoomScaleNormal="85" workbookViewId="0"/>
  </sheetViews>
  <sheetFormatPr baseColWidth="10" defaultColWidth="12.28515625" defaultRowHeight="11.25" x14ac:dyDescent="0.2"/>
  <cols>
    <col min="1" max="1" width="16.7109375" style="1" customWidth="1"/>
    <col min="2" max="2" width="12.28515625" style="2" customWidth="1"/>
    <col min="3" max="3" width="13.28515625" style="2" customWidth="1"/>
    <col min="4" max="4" width="13" style="2" customWidth="1"/>
    <col min="5" max="6" width="15.7109375" style="2" customWidth="1"/>
    <col min="7" max="13" width="12.28515625" style="2" customWidth="1"/>
    <col min="14" max="15" width="12.28515625" style="2"/>
    <col min="16" max="16" width="40.28515625" style="2" customWidth="1"/>
    <col min="17" max="17" width="12.28515625" style="2"/>
    <col min="18" max="20" width="15.7109375" style="2" customWidth="1"/>
    <col min="21" max="21" width="14.28515625" style="2" customWidth="1"/>
    <col min="22" max="29" width="12.28515625" style="2"/>
    <col min="30" max="30" width="14.85546875" style="2" bestFit="1" customWidth="1"/>
    <col min="31" max="31" width="12.28515625" style="2"/>
    <col min="32" max="32" width="14.140625" style="2" bestFit="1" customWidth="1"/>
    <col min="33" max="16384" width="12.28515625" style="2"/>
  </cols>
  <sheetData>
    <row r="2" spans="1:13" ht="15.75" x14ac:dyDescent="0.25">
      <c r="A2" s="9" t="s">
        <v>26</v>
      </c>
    </row>
    <row r="3" spans="1:13" ht="15.75" x14ac:dyDescent="0.25">
      <c r="A3" s="9"/>
    </row>
    <row r="4" spans="1:13" s="3" customFormat="1" ht="56.25" x14ac:dyDescent="0.2">
      <c r="A4" s="10" t="s">
        <v>24</v>
      </c>
      <c r="B4" s="10" t="s">
        <v>25</v>
      </c>
      <c r="C4" s="10" t="s">
        <v>28</v>
      </c>
      <c r="D4" s="10" t="s">
        <v>0</v>
      </c>
      <c r="E4" s="2" t="s">
        <v>29</v>
      </c>
      <c r="F4" s="2" t="s">
        <v>30</v>
      </c>
      <c r="H4" s="2"/>
      <c r="I4" s="2"/>
      <c r="J4" s="2"/>
      <c r="K4" s="2"/>
      <c r="L4" s="2"/>
      <c r="M4" s="2"/>
    </row>
    <row r="5" spans="1:13" x14ac:dyDescent="0.2">
      <c r="A5" s="13" t="s">
        <v>47</v>
      </c>
      <c r="B5" s="14">
        <v>1752.4573523410572</v>
      </c>
      <c r="C5" s="14">
        <v>1580.5832915870524</v>
      </c>
      <c r="D5" s="14">
        <v>1424.5502350782001</v>
      </c>
      <c r="E5" s="11">
        <v>327.90711726285713</v>
      </c>
      <c r="F5" s="12">
        <v>0.18711275160266552</v>
      </c>
      <c r="G5" s="11">
        <v>156.03305650885227</v>
      </c>
      <c r="H5" s="12">
        <v>0.109531452571265</v>
      </c>
      <c r="I5" s="12"/>
      <c r="J5" s="12"/>
    </row>
    <row r="6" spans="1:13" x14ac:dyDescent="0.2">
      <c r="A6" s="13" t="s">
        <v>48</v>
      </c>
      <c r="B6" s="14">
        <v>1777.6796792249688</v>
      </c>
      <c r="C6" s="14">
        <v>1601.0947049400818</v>
      </c>
      <c r="D6" s="14">
        <v>1439.132938574797</v>
      </c>
      <c r="E6" s="11">
        <v>338.54674065017184</v>
      </c>
      <c r="F6" s="12">
        <v>0.19044305034626438</v>
      </c>
      <c r="G6" s="11">
        <v>161.9617663652848</v>
      </c>
      <c r="H6" s="12">
        <v>0.11254121285395557</v>
      </c>
      <c r="I6" s="12"/>
      <c r="J6" s="12"/>
    </row>
    <row r="7" spans="1:13" x14ac:dyDescent="0.2">
      <c r="A7" s="13" t="s">
        <v>49</v>
      </c>
      <c r="B7" s="14">
        <v>1817.9049876139347</v>
      </c>
      <c r="C7" s="14">
        <v>1633.1774938730046</v>
      </c>
      <c r="D7" s="14">
        <v>1479.6479968258545</v>
      </c>
      <c r="E7" s="11">
        <v>338.2569907880802</v>
      </c>
      <c r="F7" s="12">
        <v>0.18606967530907906</v>
      </c>
      <c r="G7" s="11">
        <v>153.52949704715002</v>
      </c>
      <c r="H7" s="12">
        <v>0.10376082512631515</v>
      </c>
      <c r="I7" s="12"/>
      <c r="J7" s="12"/>
    </row>
    <row r="8" spans="1:13" x14ac:dyDescent="0.2">
      <c r="A8" s="13" t="s">
        <v>50</v>
      </c>
      <c r="B8" s="14">
        <v>1857.5296144761096</v>
      </c>
      <c r="C8" s="14">
        <v>1669.5032950555997</v>
      </c>
      <c r="D8" s="14">
        <v>1510.8371134438755</v>
      </c>
      <c r="E8" s="11">
        <v>346.69250103223408</v>
      </c>
      <c r="F8" s="12">
        <v>0.18664170860609072</v>
      </c>
      <c r="G8" s="11">
        <v>158.66618161172414</v>
      </c>
      <c r="H8" s="12">
        <v>0.10501872121082116</v>
      </c>
      <c r="I8" s="12"/>
      <c r="J8" s="12"/>
    </row>
    <row r="9" spans="1:13" x14ac:dyDescent="0.2">
      <c r="A9" s="13" t="s">
        <v>51</v>
      </c>
      <c r="B9" s="14">
        <v>1895.9300196978802</v>
      </c>
      <c r="C9" s="14">
        <v>1709.3197833841914</v>
      </c>
      <c r="D9" s="14">
        <v>1556.1459601919703</v>
      </c>
      <c r="E9" s="11">
        <v>339.78405950590991</v>
      </c>
      <c r="F9" s="12">
        <v>0.17921761667134481</v>
      </c>
      <c r="G9" s="11">
        <v>153.17382319222111</v>
      </c>
      <c r="H9" s="12">
        <v>9.8431527061462271E-2</v>
      </c>
      <c r="I9" s="12"/>
      <c r="J9" s="12"/>
    </row>
    <row r="10" spans="1:13" x14ac:dyDescent="0.2">
      <c r="A10" s="13" t="s">
        <v>52</v>
      </c>
      <c r="B10" s="14">
        <v>1932.3411198564036</v>
      </c>
      <c r="C10" s="14">
        <v>1743.6660400966966</v>
      </c>
      <c r="D10" s="14">
        <v>1593.7994934807821</v>
      </c>
      <c r="E10" s="11">
        <v>338.54162637562149</v>
      </c>
      <c r="F10" s="12">
        <v>0.17519765164484999</v>
      </c>
      <c r="G10" s="11">
        <v>149.86654661591456</v>
      </c>
      <c r="H10" s="12">
        <v>9.4030991494804136E-2</v>
      </c>
      <c r="I10" s="12"/>
      <c r="J10" s="12"/>
    </row>
    <row r="11" spans="1:13" x14ac:dyDescent="0.2">
      <c r="A11" s="13" t="s">
        <v>53</v>
      </c>
      <c r="B11" s="14">
        <v>1985.6729722334271</v>
      </c>
      <c r="C11" s="14">
        <v>1794.7004195607688</v>
      </c>
      <c r="D11" s="14">
        <v>1626.8474230096429</v>
      </c>
      <c r="E11" s="11">
        <v>358.82554922378426</v>
      </c>
      <c r="F11" s="12">
        <v>0.18070727367567871</v>
      </c>
      <c r="G11" s="11">
        <v>167.8529965511259</v>
      </c>
      <c r="H11" s="12">
        <v>0.10317685246757832</v>
      </c>
      <c r="I11" s="12"/>
      <c r="J11" s="12"/>
    </row>
    <row r="12" spans="1:13" x14ac:dyDescent="0.2">
      <c r="A12" s="13" t="s">
        <v>54</v>
      </c>
      <c r="B12" s="14">
        <v>2038.8618168641601</v>
      </c>
      <c r="C12" s="14">
        <v>1842.8822739280163</v>
      </c>
      <c r="D12" s="14">
        <v>1665.4897003839335</v>
      </c>
      <c r="E12" s="11">
        <v>373.37211648022662</v>
      </c>
      <c r="F12" s="12">
        <v>0.18312772027605373</v>
      </c>
      <c r="G12" s="11">
        <v>177.39257354408278</v>
      </c>
      <c r="H12" s="12">
        <v>0.10651075987031906</v>
      </c>
      <c r="I12" s="12"/>
      <c r="J12" s="12"/>
    </row>
    <row r="13" spans="1:13" x14ac:dyDescent="0.2">
      <c r="A13" s="13" t="s">
        <v>55</v>
      </c>
      <c r="B13" s="14">
        <v>2095.9442187102395</v>
      </c>
      <c r="C13" s="14">
        <v>1892.524599539764</v>
      </c>
      <c r="D13" s="14">
        <v>1715.760773210294</v>
      </c>
      <c r="E13" s="11">
        <v>380.18344549994549</v>
      </c>
      <c r="F13" s="12">
        <v>0.18139005900352406</v>
      </c>
      <c r="G13" s="11">
        <v>176.76382632947002</v>
      </c>
      <c r="H13" s="12">
        <v>0.1030235852744984</v>
      </c>
      <c r="I13" s="12"/>
      <c r="J13" s="12"/>
    </row>
    <row r="14" spans="1:13" x14ac:dyDescent="0.2">
      <c r="A14" s="13" t="s">
        <v>56</v>
      </c>
      <c r="B14" s="14">
        <v>2156.6045811883546</v>
      </c>
      <c r="C14" s="14">
        <v>1946.0516027575457</v>
      </c>
      <c r="D14" s="14">
        <v>1774.1849831350116</v>
      </c>
      <c r="E14" s="11">
        <v>382.41959805334295</v>
      </c>
      <c r="F14" s="12">
        <v>0.17732485657737876</v>
      </c>
      <c r="G14" s="11">
        <v>171.86661962253402</v>
      </c>
      <c r="H14" s="12">
        <v>9.6870744176203713E-2</v>
      </c>
      <c r="I14" s="12"/>
      <c r="J14" s="12"/>
    </row>
    <row r="15" spans="1:13" x14ac:dyDescent="0.2">
      <c r="A15" s="13" t="s">
        <v>57</v>
      </c>
      <c r="B15" s="14">
        <v>2215.7391799825618</v>
      </c>
      <c r="C15" s="14">
        <v>2001.7899813125957</v>
      </c>
      <c r="D15" s="14">
        <v>1810.1610014740743</v>
      </c>
      <c r="E15" s="11">
        <v>405.57817850848755</v>
      </c>
      <c r="F15" s="12">
        <v>0.18304418776928408</v>
      </c>
      <c r="G15" s="11">
        <v>191.62897983852145</v>
      </c>
      <c r="H15" s="12">
        <v>0.10586294792699191</v>
      </c>
      <c r="I15" s="12"/>
      <c r="J15" s="12"/>
    </row>
    <row r="16" spans="1:13" x14ac:dyDescent="0.2">
      <c r="A16" s="13" t="s">
        <v>58</v>
      </c>
      <c r="B16" s="14">
        <v>2243.6476607860805</v>
      </c>
      <c r="C16" s="14">
        <v>2027.9986293500497</v>
      </c>
      <c r="D16" s="14">
        <v>1853.9312822420716</v>
      </c>
      <c r="E16" s="11">
        <v>389.71637854400888</v>
      </c>
      <c r="F16" s="12">
        <v>0.17369767337152597</v>
      </c>
      <c r="G16" s="11">
        <v>174.06734710797809</v>
      </c>
      <c r="H16" s="12">
        <v>9.389093801657411E-2</v>
      </c>
      <c r="I16" s="12"/>
      <c r="J16" s="12"/>
    </row>
    <row r="17" spans="1:10" x14ac:dyDescent="0.2">
      <c r="A17" s="13" t="s">
        <v>59</v>
      </c>
      <c r="B17" s="14">
        <v>2285.8151191041516</v>
      </c>
      <c r="C17" s="14">
        <v>2063.3868321765908</v>
      </c>
      <c r="D17" s="14">
        <v>1887.6299692241428</v>
      </c>
      <c r="E17" s="11">
        <v>398.18514988000879</v>
      </c>
      <c r="F17" s="12">
        <v>0.17419831838196262</v>
      </c>
      <c r="G17" s="11">
        <v>175.75686295244805</v>
      </c>
      <c r="H17" s="12">
        <v>9.3109807440007936E-2</v>
      </c>
      <c r="I17" s="12"/>
      <c r="J17" s="12"/>
    </row>
    <row r="18" spans="1:10" x14ac:dyDescent="0.2">
      <c r="A18" s="13" t="s">
        <v>60</v>
      </c>
      <c r="B18" s="14">
        <v>2346.4304606239511</v>
      </c>
      <c r="C18" s="14">
        <v>2115.5935428830876</v>
      </c>
      <c r="D18" s="14">
        <v>1937.5514341817977</v>
      </c>
      <c r="E18" s="11">
        <v>408.87902644215342</v>
      </c>
      <c r="F18" s="12">
        <v>0.1742557613803847</v>
      </c>
      <c r="G18" s="11">
        <v>178.04210870128986</v>
      </c>
      <c r="H18" s="12">
        <v>9.1890261884312083E-2</v>
      </c>
      <c r="I18" s="12"/>
      <c r="J18" s="12"/>
    </row>
    <row r="19" spans="1:10" x14ac:dyDescent="0.2">
      <c r="A19" s="13" t="s">
        <v>61</v>
      </c>
      <c r="B19" s="14">
        <v>2394.3787936411409</v>
      </c>
      <c r="C19" s="14">
        <v>2159.0817900932238</v>
      </c>
      <c r="D19" s="14">
        <v>1991.1552355976617</v>
      </c>
      <c r="E19" s="11">
        <v>403.22355804347922</v>
      </c>
      <c r="F19" s="12">
        <v>0.16840424711175112</v>
      </c>
      <c r="G19" s="11">
        <v>167.92655449556219</v>
      </c>
      <c r="H19" s="12">
        <v>8.4336244353724457E-2</v>
      </c>
      <c r="I19" s="12"/>
      <c r="J19" s="12"/>
    </row>
    <row r="20" spans="1:10" x14ac:dyDescent="0.2">
      <c r="A20" s="13" t="s">
        <v>62</v>
      </c>
      <c r="B20" s="14">
        <v>2436.3321839760206</v>
      </c>
      <c r="C20" s="14">
        <v>2200.7753052637854</v>
      </c>
      <c r="D20" s="14">
        <v>2030.1780185049977</v>
      </c>
      <c r="E20" s="11">
        <v>406.15416547102291</v>
      </c>
      <c r="F20" s="12">
        <v>0.16670722003441729</v>
      </c>
      <c r="G20" s="11">
        <v>170.59728675878773</v>
      </c>
      <c r="H20" s="12">
        <v>8.4030703319511763E-2</v>
      </c>
      <c r="I20" s="12"/>
      <c r="J20" s="12"/>
    </row>
    <row r="21" spans="1:10" x14ac:dyDescent="0.2">
      <c r="A21" s="13" t="s">
        <v>63</v>
      </c>
      <c r="B21" s="14">
        <v>2468.7788188799791</v>
      </c>
      <c r="C21" s="14">
        <v>2228.0383355072404</v>
      </c>
      <c r="D21" s="14">
        <v>2035.1648005853822</v>
      </c>
      <c r="E21" s="11">
        <v>433.61401829459692</v>
      </c>
      <c r="F21" s="12">
        <v>0.17563907101702872</v>
      </c>
      <c r="G21" s="11">
        <v>192.87353492185821</v>
      </c>
      <c r="H21" s="12">
        <v>9.4770475032970924E-2</v>
      </c>
      <c r="I21" s="12"/>
      <c r="J21" s="12"/>
    </row>
    <row r="22" spans="1:10" x14ac:dyDescent="0.2">
      <c r="A22" s="13" t="s">
        <v>64</v>
      </c>
      <c r="B22" s="14">
        <v>2509.7846002298106</v>
      </c>
      <c r="C22" s="14">
        <v>2261.9348295081691</v>
      </c>
      <c r="D22" s="14">
        <v>2068.0867673161733</v>
      </c>
      <c r="E22" s="11">
        <v>441.69783291363728</v>
      </c>
      <c r="F22" s="12">
        <v>0.17599033513600842</v>
      </c>
      <c r="G22" s="11">
        <v>193.84806219199572</v>
      </c>
      <c r="H22" s="12">
        <v>9.3733041212559445E-2</v>
      </c>
      <c r="I22" s="12"/>
      <c r="J22" s="12"/>
    </row>
    <row r="23" spans="1:10" x14ac:dyDescent="0.2">
      <c r="A23" s="13" t="s">
        <v>65</v>
      </c>
      <c r="B23" s="14">
        <v>2538.5885538207262</v>
      </c>
      <c r="C23" s="14">
        <v>2288.1017151190154</v>
      </c>
      <c r="D23" s="14">
        <v>2101.8177557548934</v>
      </c>
      <c r="E23" s="11">
        <v>436.77079806583288</v>
      </c>
      <c r="F23" s="12">
        <v>0.17205261459501459</v>
      </c>
      <c r="G23" s="11">
        <v>186.28395936412198</v>
      </c>
      <c r="H23" s="12">
        <v>8.862992942849883E-2</v>
      </c>
      <c r="I23" s="12"/>
      <c r="J23" s="12"/>
    </row>
    <row r="24" spans="1:10" x14ac:dyDescent="0.2">
      <c r="A24" s="13" t="s">
        <v>66</v>
      </c>
      <c r="B24" s="14">
        <v>2595.5963663557759</v>
      </c>
      <c r="C24" s="14">
        <v>2340.5061373132221</v>
      </c>
      <c r="D24" s="14">
        <v>2175.4971665934149</v>
      </c>
      <c r="E24" s="11">
        <v>420.09919976236097</v>
      </c>
      <c r="F24" s="12">
        <v>0.16185074274556077</v>
      </c>
      <c r="G24" s="11">
        <v>165.00897071980717</v>
      </c>
      <c r="H24" s="12">
        <v>7.5848855725329553E-2</v>
      </c>
      <c r="I24" s="12"/>
      <c r="J24" s="12"/>
    </row>
    <row r="25" spans="1:10" x14ac:dyDescent="0.2">
      <c r="A25" s="13" t="s">
        <v>67</v>
      </c>
      <c r="B25" s="14">
        <v>2628</v>
      </c>
      <c r="C25" s="14">
        <v>2370</v>
      </c>
      <c r="D25" s="14">
        <v>2183</v>
      </c>
      <c r="E25" s="11">
        <v>445</v>
      </c>
      <c r="F25" s="12">
        <v>0.1693302891933029</v>
      </c>
      <c r="G25" s="11">
        <v>187</v>
      </c>
      <c r="H25" s="12">
        <v>8.5661933119560232E-2</v>
      </c>
    </row>
    <row r="28" spans="1:10" x14ac:dyDescent="0.2">
      <c r="E28" s="2" t="s">
        <v>44</v>
      </c>
      <c r="F28" s="43">
        <v>0.19044305034626438</v>
      </c>
    </row>
    <row r="29" spans="1:10" x14ac:dyDescent="0.2">
      <c r="E29" s="2" t="s">
        <v>45</v>
      </c>
      <c r="F29" s="43">
        <v>0.16185074274556077</v>
      </c>
    </row>
    <row r="32" spans="1:10" ht="12" thickBot="1" x14ac:dyDescent="0.25"/>
    <row r="33" spans="2:17" ht="21.75" thickBot="1" x14ac:dyDescent="0.25">
      <c r="B33" s="77" t="s">
        <v>35</v>
      </c>
      <c r="C33" s="78"/>
      <c r="D33" s="78"/>
      <c r="H33" s="74" t="s">
        <v>74</v>
      </c>
      <c r="I33" s="75"/>
      <c r="J33" s="75"/>
      <c r="K33" s="75"/>
      <c r="L33" s="76"/>
    </row>
    <row r="34" spans="2:17" ht="39.75" customHeight="1" thickBot="1" x14ac:dyDescent="0.25">
      <c r="B34" s="25" t="s">
        <v>36</v>
      </c>
      <c r="C34" s="26" t="s">
        <v>1</v>
      </c>
      <c r="D34" s="27" t="s">
        <v>0</v>
      </c>
      <c r="H34" s="25" t="s">
        <v>36</v>
      </c>
      <c r="I34" s="26" t="s">
        <v>0</v>
      </c>
      <c r="J34" s="26" t="s">
        <v>1</v>
      </c>
      <c r="K34" s="26" t="s">
        <v>33</v>
      </c>
      <c r="L34" s="27" t="s">
        <v>34</v>
      </c>
      <c r="O34" s="71" t="s">
        <v>69</v>
      </c>
      <c r="P34" s="72"/>
      <c r="Q34" s="73"/>
    </row>
    <row r="35" spans="2:17" ht="19.5" thickBot="1" x14ac:dyDescent="0.25">
      <c r="B35" s="16">
        <v>1998</v>
      </c>
      <c r="C35" s="17">
        <v>1752.4573523410572</v>
      </c>
      <c r="D35" s="17">
        <v>1424.5502350782001</v>
      </c>
      <c r="H35" s="16">
        <v>1998</v>
      </c>
      <c r="I35" s="17">
        <v>1424.5502350782001</v>
      </c>
      <c r="J35" s="17">
        <v>1752.4573523410572</v>
      </c>
      <c r="K35" s="17">
        <f>I35-J35</f>
        <v>-327.90711726285713</v>
      </c>
      <c r="L35" s="18">
        <f>K35/J35</f>
        <v>-0.18711275160266552</v>
      </c>
      <c r="O35" s="32"/>
      <c r="P35" s="33" t="s">
        <v>23</v>
      </c>
      <c r="Q35" s="34" t="s">
        <v>2</v>
      </c>
    </row>
    <row r="36" spans="2:17" ht="19.5" thickBot="1" x14ac:dyDescent="0.25">
      <c r="B36" s="16">
        <v>1999</v>
      </c>
      <c r="C36" s="17">
        <v>1777.6796792249688</v>
      </c>
      <c r="D36" s="17">
        <v>1439.132938574797</v>
      </c>
      <c r="H36" s="16">
        <v>1999</v>
      </c>
      <c r="I36" s="17">
        <v>1439.132938574797</v>
      </c>
      <c r="J36" s="17">
        <v>1777.6796792249688</v>
      </c>
      <c r="K36" s="17">
        <f t="shared" ref="K36:K55" si="0">I36-J36</f>
        <v>-338.54674065017184</v>
      </c>
      <c r="L36" s="18">
        <f t="shared" ref="L36:L55" si="1">K36/J36</f>
        <v>-0.19044305034626438</v>
      </c>
      <c r="O36" s="28">
        <v>1</v>
      </c>
      <c r="P36" s="28" t="s">
        <v>27</v>
      </c>
      <c r="Q36" s="29">
        <v>3375</v>
      </c>
    </row>
    <row r="37" spans="2:17" ht="19.5" thickBot="1" x14ac:dyDescent="0.25">
      <c r="B37" s="16">
        <v>2000</v>
      </c>
      <c r="C37" s="17">
        <v>1817.9049876139347</v>
      </c>
      <c r="D37" s="17">
        <v>1479.6479968258545</v>
      </c>
      <c r="H37" s="16">
        <v>2000</v>
      </c>
      <c r="I37" s="17">
        <v>1479.6479968258545</v>
      </c>
      <c r="J37" s="17">
        <v>1817.9049876139347</v>
      </c>
      <c r="K37" s="17">
        <f t="shared" si="0"/>
        <v>-338.2569907880802</v>
      </c>
      <c r="L37" s="18">
        <f t="shared" si="1"/>
        <v>-0.18606967530907906</v>
      </c>
      <c r="O37" s="28"/>
      <c r="P37" s="30" t="s">
        <v>37</v>
      </c>
      <c r="Q37" s="31">
        <v>2628</v>
      </c>
    </row>
    <row r="38" spans="2:17" ht="19.5" thickBot="1" x14ac:dyDescent="0.25">
      <c r="B38" s="16">
        <v>2001</v>
      </c>
      <c r="C38" s="17">
        <v>1857.5296144761096</v>
      </c>
      <c r="D38" s="17">
        <v>1510.8371134438755</v>
      </c>
      <c r="H38" s="16">
        <v>2001</v>
      </c>
      <c r="I38" s="17">
        <v>1510.8371134438755</v>
      </c>
      <c r="J38" s="17">
        <v>1857.5296144761096</v>
      </c>
      <c r="K38" s="17">
        <f t="shared" si="0"/>
        <v>-346.69250103223408</v>
      </c>
      <c r="L38" s="18">
        <f t="shared" si="1"/>
        <v>-0.18664170860609072</v>
      </c>
      <c r="O38" s="28">
        <v>2</v>
      </c>
      <c r="P38" s="28" t="s">
        <v>8</v>
      </c>
      <c r="Q38" s="29">
        <v>2512</v>
      </c>
    </row>
    <row r="39" spans="2:17" ht="19.5" thickBot="1" x14ac:dyDescent="0.25">
      <c r="B39" s="16">
        <v>2002</v>
      </c>
      <c r="C39" s="17">
        <v>1895.9300196978802</v>
      </c>
      <c r="D39" s="17">
        <v>1556.1459601919703</v>
      </c>
      <c r="H39" s="16">
        <v>2002</v>
      </c>
      <c r="I39" s="17">
        <v>1556.1459601919703</v>
      </c>
      <c r="J39" s="17">
        <v>1895.9300196978802</v>
      </c>
      <c r="K39" s="17">
        <f t="shared" si="0"/>
        <v>-339.78405950590991</v>
      </c>
      <c r="L39" s="18">
        <f t="shared" si="1"/>
        <v>-0.17921761667134481</v>
      </c>
      <c r="O39" s="28">
        <v>3</v>
      </c>
      <c r="P39" s="28" t="s">
        <v>13</v>
      </c>
      <c r="Q39" s="29">
        <v>2366</v>
      </c>
    </row>
    <row r="40" spans="2:17" ht="19.5" thickBot="1" x14ac:dyDescent="0.25">
      <c r="B40" s="16">
        <v>2003</v>
      </c>
      <c r="C40" s="17">
        <v>1932.3411198564036</v>
      </c>
      <c r="D40" s="17">
        <v>1593.7994934807821</v>
      </c>
      <c r="H40" s="16">
        <v>2003</v>
      </c>
      <c r="I40" s="17">
        <v>1593.7994934807821</v>
      </c>
      <c r="J40" s="17">
        <v>1932.3411198564036</v>
      </c>
      <c r="K40" s="17">
        <f t="shared" si="0"/>
        <v>-338.54162637562149</v>
      </c>
      <c r="L40" s="18">
        <f t="shared" si="1"/>
        <v>-0.17519765164484999</v>
      </c>
      <c r="O40" s="28">
        <v>4</v>
      </c>
      <c r="P40" s="28" t="s">
        <v>17</v>
      </c>
      <c r="Q40" s="29">
        <v>2353</v>
      </c>
    </row>
    <row r="41" spans="2:17" ht="19.5" thickBot="1" x14ac:dyDescent="0.25">
      <c r="B41" s="16">
        <v>2004</v>
      </c>
      <c r="C41" s="17">
        <v>1985.6729722334271</v>
      </c>
      <c r="D41" s="17">
        <v>1626.8474230096429</v>
      </c>
      <c r="H41" s="16">
        <v>2004</v>
      </c>
      <c r="I41" s="17">
        <v>1626.8474230096429</v>
      </c>
      <c r="J41" s="17">
        <v>1985.6729722334271</v>
      </c>
      <c r="K41" s="17">
        <f t="shared" si="0"/>
        <v>-358.82554922378426</v>
      </c>
      <c r="L41" s="18">
        <f t="shared" si="1"/>
        <v>-0.18070727367567871</v>
      </c>
      <c r="O41" s="28">
        <v>5</v>
      </c>
      <c r="P41" s="28" t="s">
        <v>18</v>
      </c>
      <c r="Q41" s="29">
        <v>2347</v>
      </c>
    </row>
    <row r="42" spans="2:17" ht="19.5" thickBot="1" x14ac:dyDescent="0.25">
      <c r="B42" s="16">
        <v>2005</v>
      </c>
      <c r="C42" s="17">
        <v>2038.8618168641601</v>
      </c>
      <c r="D42" s="17">
        <v>1665.4897003839335</v>
      </c>
      <c r="H42" s="16">
        <v>2005</v>
      </c>
      <c r="I42" s="17">
        <v>1665.4897003839335</v>
      </c>
      <c r="J42" s="17">
        <v>2038.8618168641601</v>
      </c>
      <c r="K42" s="17">
        <f t="shared" si="0"/>
        <v>-373.37211648022662</v>
      </c>
      <c r="L42" s="18">
        <f t="shared" si="1"/>
        <v>-0.18312772027605373</v>
      </c>
      <c r="O42" s="28">
        <v>6</v>
      </c>
      <c r="P42" s="28" t="s">
        <v>14</v>
      </c>
      <c r="Q42" s="29">
        <v>2345</v>
      </c>
    </row>
    <row r="43" spans="2:17" ht="19.5" thickBot="1" x14ac:dyDescent="0.25">
      <c r="B43" s="16">
        <v>2006</v>
      </c>
      <c r="C43" s="17">
        <v>2095.9442187102395</v>
      </c>
      <c r="D43" s="17">
        <v>1715.760773210294</v>
      </c>
      <c r="H43" s="16">
        <v>2006</v>
      </c>
      <c r="I43" s="17">
        <v>1715.760773210294</v>
      </c>
      <c r="J43" s="17">
        <v>2095.9442187102395</v>
      </c>
      <c r="K43" s="17">
        <f t="shared" si="0"/>
        <v>-380.18344549994549</v>
      </c>
      <c r="L43" s="18">
        <f t="shared" si="1"/>
        <v>-0.18139005900352406</v>
      </c>
      <c r="O43" s="28">
        <v>7</v>
      </c>
      <c r="P43" s="28" t="s">
        <v>16</v>
      </c>
      <c r="Q43" s="29">
        <v>2343</v>
      </c>
    </row>
    <row r="44" spans="2:17" ht="19.5" thickBot="1" x14ac:dyDescent="0.25">
      <c r="B44" s="16">
        <v>2007</v>
      </c>
      <c r="C44" s="17">
        <v>2156.6045811883546</v>
      </c>
      <c r="D44" s="17">
        <v>1774.1849831350116</v>
      </c>
      <c r="H44" s="16">
        <v>2007</v>
      </c>
      <c r="I44" s="17">
        <v>1774.1849831350116</v>
      </c>
      <c r="J44" s="17">
        <v>2156.6045811883546</v>
      </c>
      <c r="K44" s="17">
        <f t="shared" si="0"/>
        <v>-382.41959805334295</v>
      </c>
      <c r="L44" s="18">
        <f t="shared" si="1"/>
        <v>-0.17732485657737876</v>
      </c>
      <c r="O44" s="28">
        <v>8</v>
      </c>
      <c r="P44" s="28" t="s">
        <v>15</v>
      </c>
      <c r="Q44" s="29">
        <v>2343</v>
      </c>
    </row>
    <row r="45" spans="2:17" ht="19.5" thickBot="1" x14ac:dyDescent="0.25">
      <c r="B45" s="16">
        <v>2008</v>
      </c>
      <c r="C45" s="17">
        <v>2215.7391799825618</v>
      </c>
      <c r="D45" s="17">
        <v>1810.1610014740743</v>
      </c>
      <c r="H45" s="16">
        <v>2008</v>
      </c>
      <c r="I45" s="17">
        <v>1810.1610014740743</v>
      </c>
      <c r="J45" s="17">
        <v>2215.7391799825618</v>
      </c>
      <c r="K45" s="17">
        <f t="shared" si="0"/>
        <v>-405.57817850848755</v>
      </c>
      <c r="L45" s="18">
        <f t="shared" si="1"/>
        <v>-0.18304418776928408</v>
      </c>
      <c r="O45" s="28">
        <v>9</v>
      </c>
      <c r="P45" s="28" t="s">
        <v>11</v>
      </c>
      <c r="Q45" s="29">
        <v>2327</v>
      </c>
    </row>
    <row r="46" spans="2:17" ht="19.5" thickBot="1" x14ac:dyDescent="0.25">
      <c r="B46" s="16">
        <v>2009</v>
      </c>
      <c r="C46" s="17">
        <v>2243.6476607860805</v>
      </c>
      <c r="D46" s="17">
        <v>1853.9312822420716</v>
      </c>
      <c r="H46" s="16">
        <v>2009</v>
      </c>
      <c r="I46" s="17">
        <v>1853.9312822420716</v>
      </c>
      <c r="J46" s="17">
        <v>2243.6476607860805</v>
      </c>
      <c r="K46" s="17">
        <f t="shared" si="0"/>
        <v>-389.71637854400888</v>
      </c>
      <c r="L46" s="18">
        <f t="shared" si="1"/>
        <v>-0.17369767337152597</v>
      </c>
      <c r="O46" s="28">
        <v>10</v>
      </c>
      <c r="P46" s="28" t="s">
        <v>20</v>
      </c>
      <c r="Q46" s="29">
        <v>2304</v>
      </c>
    </row>
    <row r="47" spans="2:17" ht="19.5" thickBot="1" x14ac:dyDescent="0.25">
      <c r="B47" s="16">
        <v>2010</v>
      </c>
      <c r="C47" s="17">
        <v>2285.8151191041516</v>
      </c>
      <c r="D47" s="17">
        <v>1887.6299692241428</v>
      </c>
      <c r="H47" s="16">
        <v>2010</v>
      </c>
      <c r="I47" s="17">
        <v>1887.6299692241428</v>
      </c>
      <c r="J47" s="17">
        <v>2285.8151191041516</v>
      </c>
      <c r="K47" s="17">
        <f t="shared" si="0"/>
        <v>-398.18514988000879</v>
      </c>
      <c r="L47" s="18">
        <f t="shared" si="1"/>
        <v>-0.17419831838196262</v>
      </c>
      <c r="O47" s="28">
        <v>11</v>
      </c>
      <c r="P47" s="28" t="s">
        <v>21</v>
      </c>
      <c r="Q47" s="29">
        <v>2270</v>
      </c>
    </row>
    <row r="48" spans="2:17" ht="19.5" thickBot="1" x14ac:dyDescent="0.25">
      <c r="B48" s="16">
        <v>2011</v>
      </c>
      <c r="C48" s="17">
        <v>2346.4304606239511</v>
      </c>
      <c r="D48" s="17">
        <v>1937.5514341817977</v>
      </c>
      <c r="H48" s="16">
        <v>2011</v>
      </c>
      <c r="I48" s="17">
        <v>1937.5514341817977</v>
      </c>
      <c r="J48" s="17">
        <v>2346.4304606239511</v>
      </c>
      <c r="K48" s="17">
        <f t="shared" si="0"/>
        <v>-408.87902644215342</v>
      </c>
      <c r="L48" s="18">
        <f t="shared" si="1"/>
        <v>-0.1742557613803847</v>
      </c>
      <c r="O48" s="28">
        <v>12</v>
      </c>
      <c r="P48" s="28" t="s">
        <v>22</v>
      </c>
      <c r="Q48" s="29">
        <v>2270</v>
      </c>
    </row>
    <row r="49" spans="1:36" ht="19.5" thickBot="1" x14ac:dyDescent="0.25">
      <c r="B49" s="16">
        <v>2012</v>
      </c>
      <c r="C49" s="17">
        <v>2394.3787936411409</v>
      </c>
      <c r="D49" s="17">
        <v>1991.1552355976617</v>
      </c>
      <c r="H49" s="16">
        <v>2012</v>
      </c>
      <c r="I49" s="17">
        <v>1991.1552355976617</v>
      </c>
      <c r="J49" s="17">
        <v>2394.3787936411409</v>
      </c>
      <c r="K49" s="17">
        <f t="shared" si="0"/>
        <v>-403.22355804347922</v>
      </c>
      <c r="L49" s="18">
        <f t="shared" si="1"/>
        <v>-0.16840424711175112</v>
      </c>
      <c r="O49" s="28">
        <v>13</v>
      </c>
      <c r="P49" s="30" t="s">
        <v>0</v>
      </c>
      <c r="Q49" s="31">
        <v>2183</v>
      </c>
    </row>
    <row r="50" spans="1:36" ht="19.5" thickBot="1" x14ac:dyDescent="0.25">
      <c r="B50" s="16">
        <v>2013</v>
      </c>
      <c r="C50" s="17">
        <v>2436.3321839760206</v>
      </c>
      <c r="D50" s="17">
        <v>2030.1780185049977</v>
      </c>
      <c r="H50" s="16">
        <v>2013</v>
      </c>
      <c r="I50" s="17">
        <v>2030.1780185049977</v>
      </c>
      <c r="J50" s="17">
        <v>2436.3321839760206</v>
      </c>
      <c r="K50" s="17">
        <f t="shared" si="0"/>
        <v>-406.15416547102291</v>
      </c>
      <c r="L50" s="18">
        <f t="shared" si="1"/>
        <v>-0.16670722003441729</v>
      </c>
    </row>
    <row r="51" spans="1:36" ht="19.5" thickBot="1" x14ac:dyDescent="0.25">
      <c r="B51" s="16">
        <v>2014</v>
      </c>
      <c r="C51" s="17">
        <v>2468.7788188799791</v>
      </c>
      <c r="D51" s="17">
        <v>2035.1648005853822</v>
      </c>
      <c r="H51" s="16">
        <v>2014</v>
      </c>
      <c r="I51" s="17">
        <v>2035.1648005853822</v>
      </c>
      <c r="J51" s="17">
        <v>2468.7788188799791</v>
      </c>
      <c r="K51" s="17">
        <f t="shared" si="0"/>
        <v>-433.61401829459692</v>
      </c>
      <c r="L51" s="18">
        <f t="shared" si="1"/>
        <v>-0.17563907101702872</v>
      </c>
    </row>
    <row r="52" spans="1:36" ht="19.5" thickBot="1" x14ac:dyDescent="0.25">
      <c r="B52" s="16">
        <v>2015</v>
      </c>
      <c r="C52" s="17">
        <v>2509.7846002298106</v>
      </c>
      <c r="D52" s="17">
        <v>2068.0867673161733</v>
      </c>
      <c r="H52" s="16">
        <v>2015</v>
      </c>
      <c r="I52" s="17">
        <v>2068.0867673161733</v>
      </c>
      <c r="J52" s="17">
        <v>2509.7846002298106</v>
      </c>
      <c r="K52" s="17">
        <f t="shared" si="0"/>
        <v>-441.69783291363728</v>
      </c>
      <c r="L52" s="18">
        <f t="shared" si="1"/>
        <v>-0.17599033513600842</v>
      </c>
    </row>
    <row r="53" spans="1:36" ht="19.5" thickBot="1" x14ac:dyDescent="0.25">
      <c r="B53" s="16">
        <v>2016</v>
      </c>
      <c r="C53" s="17">
        <v>2538.5885538207262</v>
      </c>
      <c r="D53" s="17">
        <v>2101.8177557548934</v>
      </c>
      <c r="H53" s="16">
        <v>2016</v>
      </c>
      <c r="I53" s="17">
        <v>2101.8177557548934</v>
      </c>
      <c r="J53" s="17">
        <v>2538.5885538207262</v>
      </c>
      <c r="K53" s="17">
        <f t="shared" si="0"/>
        <v>-436.77079806583288</v>
      </c>
      <c r="L53" s="18">
        <f t="shared" si="1"/>
        <v>-0.17205261459501459</v>
      </c>
    </row>
    <row r="54" spans="1:36" ht="19.5" thickBot="1" x14ac:dyDescent="0.25">
      <c r="B54" s="16">
        <v>2017</v>
      </c>
      <c r="C54" s="17">
        <v>2595.5963663557759</v>
      </c>
      <c r="D54" s="17">
        <v>2175.4971665934149</v>
      </c>
      <c r="H54" s="16">
        <v>2017</v>
      </c>
      <c r="I54" s="17">
        <v>2175.4971665934149</v>
      </c>
      <c r="J54" s="17">
        <v>2595.5963663557759</v>
      </c>
      <c r="K54" s="17">
        <f t="shared" si="0"/>
        <v>-420.09919976236097</v>
      </c>
      <c r="L54" s="18">
        <f t="shared" si="1"/>
        <v>-0.16185074274556077</v>
      </c>
    </row>
    <row r="55" spans="1:36" ht="19.5" thickBot="1" x14ac:dyDescent="0.25">
      <c r="B55" s="16" t="s">
        <v>68</v>
      </c>
      <c r="C55" s="17">
        <v>2628</v>
      </c>
      <c r="D55" s="17">
        <v>2183</v>
      </c>
      <c r="H55" s="16" t="s">
        <v>68</v>
      </c>
      <c r="I55" s="17">
        <v>2183</v>
      </c>
      <c r="J55" s="17">
        <v>2628</v>
      </c>
      <c r="K55" s="17">
        <f t="shared" si="0"/>
        <v>-445</v>
      </c>
      <c r="L55" s="18">
        <f t="shared" si="1"/>
        <v>-0.1693302891933029</v>
      </c>
    </row>
    <row r="56" spans="1:36" x14ac:dyDescent="0.2">
      <c r="A56" s="2"/>
    </row>
    <row r="58" spans="1:36" ht="12" thickBot="1" x14ac:dyDescent="0.25"/>
    <row r="59" spans="1:36" ht="21.75" thickBot="1" x14ac:dyDescent="0.25">
      <c r="A59" s="2"/>
      <c r="AC59" s="15" t="s">
        <v>36</v>
      </c>
      <c r="AD59" s="36" t="s">
        <v>0</v>
      </c>
      <c r="AG59" s="15">
        <v>1998</v>
      </c>
      <c r="AH59" s="44">
        <v>2017</v>
      </c>
      <c r="AI59" s="44">
        <v>2018</v>
      </c>
      <c r="AJ59" s="44" t="s">
        <v>39</v>
      </c>
    </row>
    <row r="60" spans="1:36" ht="19.5" thickBot="1" x14ac:dyDescent="0.25">
      <c r="A60" s="2"/>
      <c r="AC60" s="16">
        <v>1998</v>
      </c>
      <c r="AD60" s="35">
        <v>1424.5502350782001</v>
      </c>
      <c r="AF60" s="16" t="s">
        <v>41</v>
      </c>
      <c r="AG60" s="35">
        <v>1424.5502350782001</v>
      </c>
      <c r="AH60" s="35">
        <v>2175.4971665934149</v>
      </c>
      <c r="AI60" s="35">
        <v>2183</v>
      </c>
      <c r="AJ60" s="37">
        <f>(AI60-AG60)/AG60</f>
        <v>0.53241349181355135</v>
      </c>
    </row>
    <row r="61" spans="1:36" ht="19.5" thickBot="1" x14ac:dyDescent="0.25">
      <c r="A61" s="2"/>
      <c r="AC61" s="16">
        <v>1999</v>
      </c>
      <c r="AD61" s="35">
        <v>1439.132938574797</v>
      </c>
      <c r="AF61" s="16" t="s">
        <v>40</v>
      </c>
      <c r="AG61" s="38">
        <v>49242</v>
      </c>
      <c r="AH61" s="38">
        <v>79560</v>
      </c>
      <c r="AI61" s="38">
        <v>83339</v>
      </c>
      <c r="AJ61" s="37">
        <f>(AI61-AG61)/AG61</f>
        <v>0.69243735022947894</v>
      </c>
    </row>
    <row r="62" spans="1:36" ht="21.75" thickBot="1" x14ac:dyDescent="0.25">
      <c r="A62" s="2"/>
      <c r="B62" s="79" t="s">
        <v>31</v>
      </c>
      <c r="C62" s="80"/>
      <c r="D62" s="80"/>
      <c r="E62" s="80"/>
      <c r="I62" s="74" t="s">
        <v>35</v>
      </c>
      <c r="J62" s="75"/>
      <c r="K62" s="75"/>
      <c r="AC62" s="16">
        <v>2000</v>
      </c>
      <c r="AD62" s="35">
        <v>1479.6479968258545</v>
      </c>
    </row>
    <row r="63" spans="1:36" ht="21.75" thickBot="1" x14ac:dyDescent="0.25">
      <c r="A63" s="2"/>
      <c r="B63" s="25" t="s">
        <v>1</v>
      </c>
      <c r="C63" s="26" t="s">
        <v>0</v>
      </c>
      <c r="D63" s="26" t="s">
        <v>32</v>
      </c>
      <c r="E63" s="26" t="s">
        <v>3</v>
      </c>
      <c r="I63" s="25" t="s">
        <v>36</v>
      </c>
      <c r="J63" s="26" t="s">
        <v>33</v>
      </c>
      <c r="K63" s="27" t="s">
        <v>34</v>
      </c>
      <c r="AC63" s="16">
        <v>2001</v>
      </c>
      <c r="AD63" s="35">
        <v>1510.8371134438755</v>
      </c>
    </row>
    <row r="64" spans="1:36" ht="19.5" thickBot="1" x14ac:dyDescent="0.25">
      <c r="A64" s="2"/>
      <c r="B64" s="19">
        <v>2595.5963663557759</v>
      </c>
      <c r="C64" s="20">
        <v>2175.4971665934149</v>
      </c>
      <c r="D64" s="20">
        <v>420.09919976236097</v>
      </c>
      <c r="E64" s="21">
        <v>0.19310491698786686</v>
      </c>
      <c r="I64" s="16">
        <v>1998</v>
      </c>
      <c r="J64" s="17">
        <v>-327.90711726285713</v>
      </c>
      <c r="K64" s="18">
        <v>0.23018290909541481</v>
      </c>
      <c r="L64" s="17">
        <f>J64*12</f>
        <v>-3934.8854071542855</v>
      </c>
      <c r="AC64" s="16">
        <v>2002</v>
      </c>
      <c r="AD64" s="35">
        <v>1556.1459601919703</v>
      </c>
    </row>
    <row r="65" spans="1:32" ht="19.5" thickBot="1" x14ac:dyDescent="0.25">
      <c r="A65" s="2"/>
      <c r="I65" s="16">
        <v>1999</v>
      </c>
      <c r="J65" s="17">
        <v>-338.54674065017184</v>
      </c>
      <c r="K65" s="18">
        <v>0.23524354948434553</v>
      </c>
      <c r="L65" s="17">
        <f t="shared" ref="L65:L84" si="2">J65*12</f>
        <v>-4062.5608878020621</v>
      </c>
      <c r="AC65" s="16">
        <v>2003</v>
      </c>
      <c r="AD65" s="35">
        <v>1593.7994934807821</v>
      </c>
    </row>
    <row r="66" spans="1:32" ht="19.5" thickBot="1" x14ac:dyDescent="0.25">
      <c r="A66" s="2"/>
      <c r="B66" s="79" t="s">
        <v>70</v>
      </c>
      <c r="C66" s="80"/>
      <c r="D66" s="80"/>
      <c r="E66" s="80"/>
      <c r="I66" s="16">
        <v>2000</v>
      </c>
      <c r="J66" s="17">
        <v>-338.2569907880802</v>
      </c>
      <c r="K66" s="18">
        <v>0.22860639254316578</v>
      </c>
      <c r="L66" s="17">
        <f t="shared" si="2"/>
        <v>-4059.0838894569624</v>
      </c>
      <c r="AC66" s="16">
        <v>2004</v>
      </c>
      <c r="AD66" s="35">
        <v>1626.8474230096429</v>
      </c>
    </row>
    <row r="67" spans="1:32" ht="21.75" thickBot="1" x14ac:dyDescent="0.25">
      <c r="A67" s="2"/>
      <c r="B67" s="25" t="s">
        <v>1</v>
      </c>
      <c r="C67" s="26" t="s">
        <v>0</v>
      </c>
      <c r="D67" s="26" t="s">
        <v>32</v>
      </c>
      <c r="E67" s="26" t="s">
        <v>3</v>
      </c>
      <c r="I67" s="16">
        <v>2001</v>
      </c>
      <c r="J67" s="17">
        <v>-346.69250103223408</v>
      </c>
      <c r="K67" s="18">
        <v>0.22947046901830889</v>
      </c>
      <c r="L67" s="17">
        <f t="shared" si="2"/>
        <v>-4160.3100123868089</v>
      </c>
      <c r="AC67" s="16">
        <v>2005</v>
      </c>
      <c r="AD67" s="35">
        <v>1665.4897003839335</v>
      </c>
    </row>
    <row r="68" spans="1:32" ht="19.5" thickBot="1" x14ac:dyDescent="0.25">
      <c r="A68" s="2"/>
      <c r="B68" s="19">
        <v>2628</v>
      </c>
      <c r="C68" s="20">
        <v>2183</v>
      </c>
      <c r="D68" s="20">
        <v>445</v>
      </c>
      <c r="E68" s="21">
        <v>0.2</v>
      </c>
      <c r="I68" s="16">
        <v>2002</v>
      </c>
      <c r="J68" s="17">
        <v>-339.78405950590991</v>
      </c>
      <c r="K68" s="18">
        <v>0.2183497359489294</v>
      </c>
      <c r="L68" s="17">
        <f t="shared" si="2"/>
        <v>-4077.4087140709189</v>
      </c>
      <c r="AC68" s="16">
        <v>2006</v>
      </c>
      <c r="AD68" s="35">
        <v>1715.760773210294</v>
      </c>
    </row>
    <row r="69" spans="1:32" ht="19.5" thickBot="1" x14ac:dyDescent="0.25">
      <c r="A69" s="2"/>
      <c r="I69" s="16">
        <v>2003</v>
      </c>
      <c r="J69" s="17">
        <v>-338.54162637562149</v>
      </c>
      <c r="K69" s="18">
        <v>0.21241167898495358</v>
      </c>
      <c r="L69" s="17">
        <f t="shared" si="2"/>
        <v>-4062.4995165074579</v>
      </c>
      <c r="AC69" s="16">
        <v>2007</v>
      </c>
      <c r="AD69" s="35">
        <v>1774.1849831350116</v>
      </c>
    </row>
    <row r="70" spans="1:32" ht="19.5" thickBot="1" x14ac:dyDescent="0.25">
      <c r="A70" s="2"/>
      <c r="I70" s="16">
        <v>2004</v>
      </c>
      <c r="J70" s="17">
        <v>-358.82554922378426</v>
      </c>
      <c r="K70" s="18">
        <v>0.22056496764764977</v>
      </c>
      <c r="L70" s="17">
        <f t="shared" si="2"/>
        <v>-4305.9065906854112</v>
      </c>
      <c r="AC70" s="16">
        <v>2008</v>
      </c>
      <c r="AD70" s="35">
        <v>1810.1610014740743</v>
      </c>
    </row>
    <row r="71" spans="1:32" ht="19.5" thickBot="1" x14ac:dyDescent="0.25">
      <c r="A71" s="2"/>
      <c r="I71" s="16">
        <v>2005</v>
      </c>
      <c r="J71" s="17">
        <v>-373.37211648022662</v>
      </c>
      <c r="K71" s="18">
        <v>0.22418158238634306</v>
      </c>
      <c r="L71" s="17">
        <f t="shared" si="2"/>
        <v>-4480.4653977627195</v>
      </c>
      <c r="AC71" s="16">
        <v>2009</v>
      </c>
      <c r="AD71" s="35">
        <v>1853.9312822420716</v>
      </c>
    </row>
    <row r="72" spans="1:32" ht="19.5" thickBot="1" x14ac:dyDescent="0.25">
      <c r="A72" s="2"/>
      <c r="I72" s="16">
        <v>2006</v>
      </c>
      <c r="J72" s="17">
        <v>-380.18344549994549</v>
      </c>
      <c r="K72" s="18">
        <v>0.22158301520590126</v>
      </c>
      <c r="L72" s="17">
        <f t="shared" si="2"/>
        <v>-4562.2013459993459</v>
      </c>
      <c r="AC72" s="16">
        <v>2010</v>
      </c>
      <c r="AD72" s="35">
        <v>1887.6299692241428</v>
      </c>
    </row>
    <row r="73" spans="1:32" ht="19.5" thickBot="1" x14ac:dyDescent="0.25">
      <c r="A73" s="2"/>
      <c r="I73" s="16">
        <v>2007</v>
      </c>
      <c r="J73" s="17">
        <v>-382.41959805334295</v>
      </c>
      <c r="K73" s="18">
        <v>0.21554663222185647</v>
      </c>
      <c r="L73" s="17">
        <f t="shared" si="2"/>
        <v>-4589.0351766401154</v>
      </c>
      <c r="AC73" s="16">
        <v>2011</v>
      </c>
      <c r="AD73" s="35">
        <v>1937.5514341817977</v>
      </c>
    </row>
    <row r="74" spans="1:32" ht="19.5" thickBot="1" x14ac:dyDescent="0.25">
      <c r="I74" s="16">
        <v>2008</v>
      </c>
      <c r="J74" s="17">
        <v>-405.57817850848755</v>
      </c>
      <c r="K74" s="18">
        <v>0.22405641165521287</v>
      </c>
      <c r="L74" s="17">
        <f t="shared" si="2"/>
        <v>-4866.9381421018506</v>
      </c>
      <c r="AC74" s="16">
        <v>2012</v>
      </c>
      <c r="AD74" s="35">
        <v>1991.1552355976617</v>
      </c>
    </row>
    <row r="75" spans="1:32" ht="48" thickBot="1" x14ac:dyDescent="0.25">
      <c r="C75" s="49">
        <v>1998</v>
      </c>
      <c r="D75" s="53">
        <v>2018</v>
      </c>
      <c r="E75" s="54" t="s">
        <v>75</v>
      </c>
      <c r="F75" s="55" t="s">
        <v>76</v>
      </c>
      <c r="G75" s="55" t="s">
        <v>79</v>
      </c>
      <c r="I75" s="16">
        <v>2009</v>
      </c>
      <c r="J75" s="17">
        <v>-389.71637854400888</v>
      </c>
      <c r="K75" s="18">
        <v>0.2102108003014552</v>
      </c>
      <c r="L75" s="17">
        <f t="shared" si="2"/>
        <v>-4676.5965425281065</v>
      </c>
      <c r="R75" s="39">
        <v>1998</v>
      </c>
      <c r="S75" s="39" t="s">
        <v>68</v>
      </c>
      <c r="U75" s="39" t="s">
        <v>72</v>
      </c>
      <c r="AC75" s="16">
        <v>2013</v>
      </c>
      <c r="AD75" s="35">
        <v>2030.1780185049977</v>
      </c>
    </row>
    <row r="76" spans="1:32" ht="19.5" thickBot="1" x14ac:dyDescent="0.25">
      <c r="B76" s="22" t="s">
        <v>0</v>
      </c>
      <c r="C76" s="19">
        <v>1424.5502350782001</v>
      </c>
      <c r="D76" s="19">
        <v>2183</v>
      </c>
      <c r="E76" s="19">
        <f>D76-C76</f>
        <v>758.4497649217999</v>
      </c>
      <c r="F76" s="21">
        <f>E76/C76</f>
        <v>0.53241349181355135</v>
      </c>
      <c r="G76" s="56">
        <f>F76/21</f>
        <v>2.5353023419692922E-2</v>
      </c>
      <c r="I76" s="16">
        <v>2010</v>
      </c>
      <c r="J76" s="17">
        <v>-398.18514988000879</v>
      </c>
      <c r="K76" s="18">
        <v>0.21094449461600337</v>
      </c>
      <c r="L76" s="17">
        <f t="shared" si="2"/>
        <v>-4778.2217985601055</v>
      </c>
      <c r="Q76" s="22" t="s">
        <v>0</v>
      </c>
      <c r="R76" s="41">
        <v>1425</v>
      </c>
      <c r="S76" s="40">
        <v>2183</v>
      </c>
      <c r="T76" s="45">
        <f>S76-R76</f>
        <v>758</v>
      </c>
      <c r="U76" s="42">
        <f>T76/R76</f>
        <v>0.53192982456140347</v>
      </c>
      <c r="AC76" s="16">
        <v>2014</v>
      </c>
      <c r="AD76" s="35">
        <v>2035.1648005853822</v>
      </c>
    </row>
    <row r="77" spans="1:32" ht="19.5" thickBot="1" x14ac:dyDescent="0.25">
      <c r="B77" s="23" t="s">
        <v>78</v>
      </c>
      <c r="C77" s="19">
        <v>1752.4573523410572</v>
      </c>
      <c r="D77" s="19">
        <v>2628</v>
      </c>
      <c r="E77" s="19">
        <f>D77-C77</f>
        <v>875.54264765894277</v>
      </c>
      <c r="F77" s="21">
        <f>E77/C77</f>
        <v>0.49960853340558081</v>
      </c>
      <c r="G77" s="56">
        <f>F77/21</f>
        <v>2.3790882543122897E-2</v>
      </c>
      <c r="I77" s="16">
        <v>2011</v>
      </c>
      <c r="J77" s="17">
        <v>-408.87902644215342</v>
      </c>
      <c r="K77" s="18">
        <v>0.21102873411709847</v>
      </c>
      <c r="L77" s="17">
        <f t="shared" si="2"/>
        <v>-4906.548317305841</v>
      </c>
      <c r="X77" s="2">
        <v>328</v>
      </c>
      <c r="Y77" s="2">
        <f>X77*12</f>
        <v>3936</v>
      </c>
      <c r="AC77" s="16">
        <v>2015</v>
      </c>
      <c r="AD77" s="35">
        <v>2068.0867673161733</v>
      </c>
    </row>
    <row r="78" spans="1:32" ht="19.5" thickBot="1" x14ac:dyDescent="0.25">
      <c r="B78" s="23" t="s">
        <v>32</v>
      </c>
      <c r="C78" s="19">
        <f>C76-C77</f>
        <v>-327.90711726285713</v>
      </c>
      <c r="D78" s="19">
        <f>D76-D77</f>
        <v>-445</v>
      </c>
      <c r="F78" s="24"/>
      <c r="I78" s="16">
        <v>2012</v>
      </c>
      <c r="J78" s="17">
        <v>-403.22355804347922</v>
      </c>
      <c r="K78" s="18">
        <v>0.20250734389498684</v>
      </c>
      <c r="L78" s="17">
        <f t="shared" si="2"/>
        <v>-4838.6826965217506</v>
      </c>
      <c r="X78" s="2">
        <v>445</v>
      </c>
      <c r="Y78" s="2">
        <f>X78*12</f>
        <v>5340</v>
      </c>
      <c r="AC78" s="16">
        <v>2016</v>
      </c>
      <c r="AD78" s="35">
        <v>2101.8177557548934</v>
      </c>
      <c r="AE78" s="12">
        <f>(AD78-AD75)/AD75</f>
        <v>3.5287416471315385E-2</v>
      </c>
      <c r="AF78" s="12">
        <f>AE78/3</f>
        <v>1.1762472157105129E-2</v>
      </c>
    </row>
    <row r="79" spans="1:32" ht="19.5" thickBot="1" x14ac:dyDescent="0.25">
      <c r="B79" s="22" t="s">
        <v>3</v>
      </c>
      <c r="C79" s="21">
        <f>C78/C77</f>
        <v>-0.18711275160266552</v>
      </c>
      <c r="D79" s="21">
        <f>D78/D77</f>
        <v>-0.1693302891933029</v>
      </c>
      <c r="F79" s="52" t="s">
        <v>77</v>
      </c>
      <c r="I79" s="16">
        <v>2013</v>
      </c>
      <c r="J79" s="17">
        <v>-406.15416547102291</v>
      </c>
      <c r="K79" s="18">
        <v>0.20005839969152592</v>
      </c>
      <c r="L79" s="17">
        <f t="shared" si="2"/>
        <v>-4873.8499856522749</v>
      </c>
      <c r="AC79" s="16">
        <v>2017</v>
      </c>
      <c r="AD79" s="35">
        <v>2175.4971665934149</v>
      </c>
    </row>
    <row r="80" spans="1:32" ht="19.5" thickBot="1" x14ac:dyDescent="0.25">
      <c r="I80" s="16">
        <v>2014</v>
      </c>
      <c r="J80" s="17">
        <v>-433.61401829459692</v>
      </c>
      <c r="K80" s="18">
        <v>0.2130608873393815</v>
      </c>
      <c r="L80" s="17">
        <f t="shared" si="2"/>
        <v>-5203.368219535163</v>
      </c>
      <c r="AC80" s="16" t="s">
        <v>68</v>
      </c>
      <c r="AD80" s="35">
        <v>2183</v>
      </c>
    </row>
    <row r="81" spans="1:19" ht="19.5" thickBot="1" x14ac:dyDescent="0.25">
      <c r="A81" s="2"/>
      <c r="I81" s="16">
        <v>2015</v>
      </c>
      <c r="J81" s="17">
        <v>-441.69783291363728</v>
      </c>
      <c r="K81" s="18">
        <v>0.21357799870594579</v>
      </c>
      <c r="L81" s="17">
        <f t="shared" si="2"/>
        <v>-5300.3739949636474</v>
      </c>
    </row>
    <row r="82" spans="1:19" ht="19.5" thickBot="1" x14ac:dyDescent="0.25">
      <c r="A82" s="2"/>
      <c r="I82" s="16">
        <v>2016</v>
      </c>
      <c r="J82" s="17">
        <v>-436.77079806583288</v>
      </c>
      <c r="K82" s="18">
        <v>0.20780621767511967</v>
      </c>
      <c r="L82" s="17">
        <f t="shared" si="2"/>
        <v>-5241.2495767899945</v>
      </c>
    </row>
    <row r="83" spans="1:19" ht="19.5" thickBot="1" x14ac:dyDescent="0.25">
      <c r="A83" s="2"/>
      <c r="I83" s="16">
        <v>2017</v>
      </c>
      <c r="J83" s="17">
        <v>-420</v>
      </c>
      <c r="K83" s="18">
        <v>0.19</v>
      </c>
      <c r="L83" s="17">
        <f t="shared" si="2"/>
        <v>-5040</v>
      </c>
    </row>
    <row r="84" spans="1:19" ht="19.5" thickBot="1" x14ac:dyDescent="0.25">
      <c r="A84" s="2"/>
      <c r="I84" s="16">
        <v>2018</v>
      </c>
      <c r="J84" s="17">
        <v>-445</v>
      </c>
      <c r="K84" s="18">
        <v>0.2</v>
      </c>
      <c r="L84" s="17">
        <f t="shared" si="2"/>
        <v>-5340</v>
      </c>
    </row>
    <row r="85" spans="1:19" ht="19.5" thickBot="1" x14ac:dyDescent="0.25">
      <c r="A85" s="2"/>
      <c r="L85" s="17">
        <f>SUM(L64:L84)</f>
        <v>-97360.186212424815</v>
      </c>
    </row>
    <row r="86" spans="1:19" ht="15" x14ac:dyDescent="0.25">
      <c r="A86" s="2"/>
      <c r="B86"/>
      <c r="C86"/>
      <c r="D86"/>
      <c r="E86"/>
      <c r="F86"/>
      <c r="G86"/>
    </row>
    <row r="87" spans="1:19" ht="15.75" thickBot="1" x14ac:dyDescent="0.3">
      <c r="A87" s="2"/>
      <c r="B87"/>
      <c r="C87"/>
      <c r="D87"/>
      <c r="E87"/>
      <c r="F87"/>
      <c r="G87"/>
    </row>
    <row r="88" spans="1:19" ht="19.5" thickBot="1" x14ac:dyDescent="0.3">
      <c r="A88" s="2"/>
      <c r="B88"/>
      <c r="G88"/>
      <c r="P88" s="16" t="s">
        <v>42</v>
      </c>
      <c r="Q88" s="16" t="s">
        <v>40</v>
      </c>
      <c r="R88" s="16" t="s">
        <v>43</v>
      </c>
      <c r="S88" s="16" t="s">
        <v>41</v>
      </c>
    </row>
    <row r="89" spans="1:19" ht="19.5" thickBot="1" x14ac:dyDescent="0.3">
      <c r="B89"/>
      <c r="G89"/>
      <c r="O89" s="22">
        <v>2017</v>
      </c>
      <c r="P89" s="35">
        <v>519247663.72251624</v>
      </c>
      <c r="Q89" s="38">
        <v>79560</v>
      </c>
      <c r="R89" s="35">
        <v>6526.4914997802443</v>
      </c>
      <c r="S89" s="35">
        <v>2175.4971665934149</v>
      </c>
    </row>
    <row r="90" spans="1:19" ht="19.5" thickBot="1" x14ac:dyDescent="0.3">
      <c r="B90"/>
      <c r="F90"/>
      <c r="G90"/>
      <c r="O90" s="22" t="s">
        <v>68</v>
      </c>
      <c r="P90" s="35">
        <v>540006510.10215044</v>
      </c>
      <c r="Q90" s="38">
        <v>82339</v>
      </c>
      <c r="R90" s="35">
        <v>6548</v>
      </c>
      <c r="S90" s="35">
        <v>2183</v>
      </c>
    </row>
    <row r="91" spans="1:19" ht="15" x14ac:dyDescent="0.25">
      <c r="B91"/>
      <c r="F91"/>
      <c r="G91"/>
    </row>
    <row r="92" spans="1:19" ht="15" x14ac:dyDescent="0.25">
      <c r="B92"/>
      <c r="F92"/>
      <c r="G92"/>
      <c r="R92" s="46"/>
    </row>
    <row r="93" spans="1:19" ht="15" x14ac:dyDescent="0.25">
      <c r="B93"/>
      <c r="F93"/>
      <c r="G93"/>
      <c r="R93" s="46"/>
      <c r="S93" s="46"/>
    </row>
    <row r="94" spans="1:19" ht="12" thickBot="1" x14ac:dyDescent="0.25"/>
    <row r="95" spans="1:19" ht="16.5" thickBot="1" x14ac:dyDescent="0.25">
      <c r="D95" s="49">
        <v>2017</v>
      </c>
      <c r="E95" s="50" t="s">
        <v>68</v>
      </c>
      <c r="F95" s="50" t="s">
        <v>5</v>
      </c>
    </row>
    <row r="96" spans="1:19" ht="19.5" thickBot="1" x14ac:dyDescent="0.25">
      <c r="C96" s="22" t="s">
        <v>0</v>
      </c>
      <c r="D96" s="19">
        <v>2175</v>
      </c>
      <c r="E96" s="19">
        <v>2183</v>
      </c>
      <c r="F96" s="19">
        <f>E96*80%</f>
        <v>1746.4</v>
      </c>
    </row>
    <row r="97" spans="1:15" ht="19.5" thickBot="1" x14ac:dyDescent="0.25">
      <c r="C97" s="22" t="s">
        <v>71</v>
      </c>
      <c r="D97" s="19">
        <v>2225</v>
      </c>
      <c r="E97" s="19">
        <v>2222</v>
      </c>
      <c r="F97" s="19">
        <f t="shared" ref="F97:F98" si="3">E97*80%</f>
        <v>1777.6000000000001</v>
      </c>
    </row>
    <row r="98" spans="1:15" ht="19.5" thickBot="1" x14ac:dyDescent="0.25">
      <c r="C98" s="23" t="s">
        <v>38</v>
      </c>
      <c r="D98" s="19">
        <v>2134</v>
      </c>
      <c r="E98" s="19">
        <v>2140</v>
      </c>
      <c r="F98" s="19">
        <f t="shared" si="3"/>
        <v>1712</v>
      </c>
    </row>
    <row r="99" spans="1:15" ht="19.5" thickBot="1" x14ac:dyDescent="0.25">
      <c r="C99" s="23" t="s">
        <v>32</v>
      </c>
      <c r="D99" s="19">
        <f>D98-D97</f>
        <v>-91</v>
      </c>
      <c r="E99" s="19">
        <f>E98-E97</f>
        <v>-82</v>
      </c>
    </row>
    <row r="100" spans="1:15" ht="19.5" thickBot="1" x14ac:dyDescent="0.25">
      <c r="C100" s="22" t="s">
        <v>3</v>
      </c>
      <c r="D100" s="21">
        <f>D99/D98</f>
        <v>-4.2642924086223055E-2</v>
      </c>
      <c r="E100" s="21">
        <f>E99/E98</f>
        <v>-3.8317757009345796E-2</v>
      </c>
    </row>
    <row r="110" spans="1:15" ht="12" thickBot="1" x14ac:dyDescent="0.25"/>
    <row r="111" spans="1:15" ht="19.5" thickBot="1" x14ac:dyDescent="0.25">
      <c r="C111" s="48" t="s">
        <v>68</v>
      </c>
      <c r="N111" s="63" t="s">
        <v>68</v>
      </c>
    </row>
    <row r="112" spans="1:15" ht="16.5" thickBot="1" x14ac:dyDescent="0.3">
      <c r="A112" s="2"/>
      <c r="B112" s="48">
        <v>1998</v>
      </c>
      <c r="C112" s="48" t="s">
        <v>4</v>
      </c>
      <c r="D112" s="48" t="s">
        <v>81</v>
      </c>
      <c r="E112" s="48" t="s">
        <v>5</v>
      </c>
      <c r="M112"/>
      <c r="N112" s="2" t="s">
        <v>4</v>
      </c>
      <c r="O112" s="2" t="s">
        <v>5</v>
      </c>
    </row>
    <row r="113" spans="1:20" ht="19.5" thickBot="1" x14ac:dyDescent="0.25">
      <c r="A113" s="22" t="s">
        <v>0</v>
      </c>
      <c r="B113" s="47">
        <v>1424.5502350782001</v>
      </c>
      <c r="C113" s="47">
        <v>2183</v>
      </c>
      <c r="E113" s="47">
        <f>C113*80%</f>
        <v>1746.4</v>
      </c>
      <c r="M113" s="57" t="s">
        <v>0</v>
      </c>
      <c r="N113" s="58">
        <v>2183</v>
      </c>
      <c r="O113" s="45">
        <f>N113*80%</f>
        <v>1746.4</v>
      </c>
    </row>
    <row r="114" spans="1:20" ht="19.5" thickBot="1" x14ac:dyDescent="0.25">
      <c r="A114" s="23" t="s">
        <v>25</v>
      </c>
      <c r="B114" s="19">
        <v>1752.4573523410572</v>
      </c>
      <c r="C114" s="19">
        <v>2628</v>
      </c>
      <c r="E114" s="19">
        <f>C114*80%</f>
        <v>2102.4</v>
      </c>
      <c r="M114" s="59" t="s">
        <v>25</v>
      </c>
      <c r="N114" s="58">
        <v>2628</v>
      </c>
      <c r="O114" s="45">
        <f t="shared" ref="O114:O115" si="4">N114*80%</f>
        <v>2102.4</v>
      </c>
      <c r="R114" s="49" t="s">
        <v>0</v>
      </c>
      <c r="S114" s="53" t="s">
        <v>38</v>
      </c>
      <c r="T114" s="50" t="s">
        <v>71</v>
      </c>
    </row>
    <row r="115" spans="1:20" ht="19.5" thickBot="1" x14ac:dyDescent="0.25">
      <c r="A115" s="23" t="s">
        <v>32</v>
      </c>
      <c r="B115" s="19">
        <f>B113-B114</f>
        <v>-327.90711726285713</v>
      </c>
      <c r="C115" s="19">
        <f>C113-C114</f>
        <v>-445</v>
      </c>
      <c r="D115" s="21">
        <f>(C115-B115)/B115</f>
        <v>0.35709161702421605</v>
      </c>
      <c r="E115" s="12">
        <f>D115/20</f>
        <v>1.7854580851210802E-2</v>
      </c>
      <c r="M115" s="59" t="s">
        <v>32</v>
      </c>
      <c r="N115" s="58">
        <v>-445</v>
      </c>
      <c r="O115" s="45">
        <f t="shared" si="4"/>
        <v>-356</v>
      </c>
      <c r="R115" s="61">
        <v>2183</v>
      </c>
      <c r="S115" s="61">
        <v>2134</v>
      </c>
      <c r="T115" s="61">
        <v>2225</v>
      </c>
    </row>
    <row r="116" spans="1:20" ht="19.5" thickBot="1" x14ac:dyDescent="0.25">
      <c r="A116" s="22" t="s">
        <v>3</v>
      </c>
      <c r="B116" s="21">
        <f>B115/B114</f>
        <v>-0.18711275160266552</v>
      </c>
      <c r="C116" s="21">
        <f>C115/C114</f>
        <v>-0.1693302891933029</v>
      </c>
      <c r="M116" s="59" t="s">
        <v>3</v>
      </c>
      <c r="N116" s="64" t="s">
        <v>87</v>
      </c>
      <c r="Q116" s="57" t="s">
        <v>25</v>
      </c>
      <c r="R116" s="66">
        <v>2628</v>
      </c>
      <c r="S116" s="67"/>
      <c r="T116" s="68"/>
    </row>
    <row r="117" spans="1:20" ht="16.5" thickBot="1" x14ac:dyDescent="0.25">
      <c r="Q117" s="59" t="s">
        <v>32</v>
      </c>
      <c r="R117" s="58">
        <f>R115-R116</f>
        <v>-445</v>
      </c>
      <c r="S117" s="58">
        <f>S115-R116</f>
        <v>-494</v>
      </c>
      <c r="T117" s="58">
        <f>T115-R116</f>
        <v>-403</v>
      </c>
    </row>
    <row r="118" spans="1:20" ht="16.5" thickBot="1" x14ac:dyDescent="0.25">
      <c r="A118" s="2"/>
      <c r="Q118" s="59" t="s">
        <v>3</v>
      </c>
      <c r="R118" s="60">
        <f>R117/R116</f>
        <v>-0.1693302891933029</v>
      </c>
      <c r="S118" s="60">
        <f>S117/R116</f>
        <v>-0.18797564687975646</v>
      </c>
      <c r="T118" s="60">
        <f>T117/R116</f>
        <v>-0.15334855403348555</v>
      </c>
    </row>
    <row r="119" spans="1:20" x14ac:dyDescent="0.2">
      <c r="A119" s="2"/>
    </row>
    <row r="120" spans="1:20" x14ac:dyDescent="0.2">
      <c r="A120" s="2"/>
    </row>
    <row r="121" spans="1:20" ht="12" thickBot="1" x14ac:dyDescent="0.25">
      <c r="A121" s="2"/>
    </row>
    <row r="122" spans="1:20" ht="16.5" thickBot="1" x14ac:dyDescent="0.25">
      <c r="A122" s="2"/>
      <c r="B122" s="48" t="s">
        <v>0</v>
      </c>
      <c r="C122" s="48" t="s">
        <v>85</v>
      </c>
      <c r="D122" s="48" t="s">
        <v>86</v>
      </c>
    </row>
    <row r="123" spans="1:20" ht="19.5" thickBot="1" x14ac:dyDescent="0.25">
      <c r="A123" s="22" t="s">
        <v>82</v>
      </c>
      <c r="B123" s="47">
        <v>987.17611813306951</v>
      </c>
      <c r="C123" s="47">
        <v>1199.0059461677413</v>
      </c>
      <c r="D123" s="47">
        <f>B123-C123</f>
        <v>-211.82982803467178</v>
      </c>
    </row>
    <row r="124" spans="1:20" ht="19.5" thickBot="1" x14ac:dyDescent="0.25">
      <c r="A124" s="23" t="s">
        <v>83</v>
      </c>
      <c r="B124" s="19">
        <v>427.21798351645197</v>
      </c>
      <c r="C124" s="19">
        <v>518.14828651677681</v>
      </c>
      <c r="D124" s="47">
        <f t="shared" ref="D124:D125" si="5">B124-C124</f>
        <v>-90.930303000324841</v>
      </c>
    </row>
    <row r="125" spans="1:20" ht="19.5" thickBot="1" x14ac:dyDescent="0.25">
      <c r="A125" s="23" t="s">
        <v>84</v>
      </c>
      <c r="B125" s="19">
        <v>1414.3941016495214</v>
      </c>
      <c r="C125" s="19">
        <v>1717.1542326845181</v>
      </c>
      <c r="D125" s="62">
        <f t="shared" si="5"/>
        <v>-302.76013103499668</v>
      </c>
    </row>
    <row r="128" spans="1:20" ht="12" thickBot="1" x14ac:dyDescent="0.25"/>
    <row r="129" spans="1:13" ht="16.5" thickBot="1" x14ac:dyDescent="0.25">
      <c r="I129" s="51" t="s">
        <v>0</v>
      </c>
      <c r="J129" s="22" t="s">
        <v>73</v>
      </c>
      <c r="K129" s="22" t="s">
        <v>68</v>
      </c>
      <c r="L129" s="22" t="s">
        <v>32</v>
      </c>
      <c r="M129" s="22" t="s">
        <v>3</v>
      </c>
    </row>
    <row r="130" spans="1:13" ht="19.5" thickBot="1" x14ac:dyDescent="0.25">
      <c r="A130" s="2"/>
      <c r="B130" s="48" t="s">
        <v>82</v>
      </c>
      <c r="C130" s="48" t="s">
        <v>83</v>
      </c>
      <c r="D130" s="48" t="s">
        <v>84</v>
      </c>
      <c r="I130" s="69">
        <v>2183</v>
      </c>
      <c r="J130" s="22" t="s">
        <v>27</v>
      </c>
      <c r="K130" s="47">
        <v>3375</v>
      </c>
      <c r="L130" s="19">
        <f t="shared" ref="L130:L135" si="6">I$130-K130</f>
        <v>-1192</v>
      </c>
      <c r="M130" s="21">
        <f t="shared" ref="M130:M131" si="7">L130/K130</f>
        <v>-0.35318518518518516</v>
      </c>
    </row>
    <row r="131" spans="1:13" ht="19.5" thickBot="1" x14ac:dyDescent="0.25">
      <c r="A131" s="22" t="s">
        <v>0</v>
      </c>
      <c r="B131" s="47">
        <v>987.17611813306951</v>
      </c>
      <c r="C131" s="47">
        <v>427.21798351645197</v>
      </c>
      <c r="D131" s="47">
        <f>SUM(B131:C131)</f>
        <v>1414.3941016495214</v>
      </c>
      <c r="I131" s="69"/>
      <c r="J131" s="22" t="s">
        <v>80</v>
      </c>
      <c r="K131" s="47">
        <v>2628</v>
      </c>
      <c r="L131" s="19">
        <f t="shared" si="6"/>
        <v>-445</v>
      </c>
      <c r="M131" s="21">
        <f t="shared" si="7"/>
        <v>-0.1693302891933029</v>
      </c>
    </row>
    <row r="132" spans="1:13" ht="19.5" thickBot="1" x14ac:dyDescent="0.25">
      <c r="A132" s="23" t="s">
        <v>85</v>
      </c>
      <c r="B132" s="19">
        <v>1199.0059461677413</v>
      </c>
      <c r="C132" s="19">
        <v>518.14828651677681</v>
      </c>
      <c r="D132" s="47">
        <f t="shared" ref="D132" si="8">SUM(B132:C132)</f>
        <v>1717.1542326845181</v>
      </c>
      <c r="I132" s="69"/>
      <c r="J132" s="22" t="s">
        <v>17</v>
      </c>
      <c r="K132" s="47">
        <v>2353</v>
      </c>
      <c r="L132" s="19">
        <f t="shared" si="6"/>
        <v>-170</v>
      </c>
      <c r="M132" s="21">
        <f>L132/K132</f>
        <v>-7.2248193795155125E-2</v>
      </c>
    </row>
    <row r="133" spans="1:13" ht="19.5" thickBot="1" x14ac:dyDescent="0.25">
      <c r="A133" s="23" t="s">
        <v>86</v>
      </c>
      <c r="B133" s="19">
        <f>B131-B132</f>
        <v>-211.82982803467178</v>
      </c>
      <c r="C133" s="19">
        <f t="shared" ref="C133:D133" si="9">C131-C132</f>
        <v>-90.930303000324841</v>
      </c>
      <c r="D133" s="62">
        <f t="shared" si="9"/>
        <v>-302.76013103499668</v>
      </c>
      <c r="I133" s="69"/>
      <c r="J133" s="22" t="s">
        <v>16</v>
      </c>
      <c r="K133" s="47">
        <v>2343</v>
      </c>
      <c r="L133" s="19">
        <f t="shared" si="6"/>
        <v>-160</v>
      </c>
      <c r="M133" s="21">
        <f>L133/K133</f>
        <v>-6.8288518992744351E-2</v>
      </c>
    </row>
    <row r="134" spans="1:13" ht="12" customHeight="1" thickBot="1" x14ac:dyDescent="0.25">
      <c r="I134" s="69"/>
      <c r="J134" s="22" t="s">
        <v>11</v>
      </c>
      <c r="K134" s="47">
        <v>2327</v>
      </c>
      <c r="L134" s="19">
        <f t="shared" si="6"/>
        <v>-144</v>
      </c>
      <c r="M134" s="21">
        <f>L134/K134</f>
        <v>-6.1882251826385903E-2</v>
      </c>
    </row>
    <row r="135" spans="1:13" ht="16.5" customHeight="1" thickBot="1" x14ac:dyDescent="0.25">
      <c r="I135" s="70"/>
      <c r="J135" s="22" t="s">
        <v>21</v>
      </c>
      <c r="K135" s="47">
        <v>2270</v>
      </c>
      <c r="L135" s="19">
        <f t="shared" si="6"/>
        <v>-87</v>
      </c>
      <c r="M135" s="21">
        <f>L135/K135</f>
        <v>-3.8325991189427311E-2</v>
      </c>
    </row>
    <row r="136" spans="1:13" ht="12" customHeight="1" x14ac:dyDescent="0.2"/>
    <row r="139" spans="1:13" x14ac:dyDescent="0.2">
      <c r="K139" s="11"/>
    </row>
    <row r="142" spans="1:13" x14ac:dyDescent="0.2">
      <c r="E142" s="65"/>
    </row>
    <row r="143" spans="1:13" x14ac:dyDescent="0.2">
      <c r="E143" s="65"/>
    </row>
    <row r="144" spans="1:13" x14ac:dyDescent="0.2">
      <c r="E144" s="65"/>
    </row>
    <row r="145" spans="5:5" x14ac:dyDescent="0.2">
      <c r="E145" s="65"/>
    </row>
    <row r="146" spans="5:5" x14ac:dyDescent="0.2">
      <c r="E146" s="65"/>
    </row>
    <row r="147" spans="5:5" x14ac:dyDescent="0.2">
      <c r="E147" s="65"/>
    </row>
    <row r="148" spans="5:5" x14ac:dyDescent="0.2">
      <c r="E148" s="65"/>
    </row>
    <row r="149" spans="5:5" x14ac:dyDescent="0.2">
      <c r="E149" s="65"/>
    </row>
    <row r="150" spans="5:5" x14ac:dyDescent="0.2">
      <c r="E150" s="65"/>
    </row>
    <row r="151" spans="5:5" x14ac:dyDescent="0.2">
      <c r="E151" s="65"/>
    </row>
    <row r="152" spans="5:5" x14ac:dyDescent="0.2">
      <c r="E152" s="65"/>
    </row>
    <row r="153" spans="5:5" x14ac:dyDescent="0.2">
      <c r="E153" s="65"/>
    </row>
  </sheetData>
  <sortState ref="O60:R73">
    <sortCondition descending="1" ref="Q60:Q73"/>
  </sortState>
  <mergeCells count="8">
    <mergeCell ref="R116:T116"/>
    <mergeCell ref="I130:I135"/>
    <mergeCell ref="O34:Q34"/>
    <mergeCell ref="H33:L33"/>
    <mergeCell ref="B33:D33"/>
    <mergeCell ref="B66:E66"/>
    <mergeCell ref="I62:K62"/>
    <mergeCell ref="B62:E62"/>
  </mergeCells>
  <pageMargins left="0.39370078740157483" right="0.39370078740157483" top="0.27" bottom="0.24" header="0.51181102362204722" footer="0.27"/>
  <pageSetup paperSize="9" orientation="portrait" r:id="rId1"/>
  <headerFooter alignWithMargins="0">
    <oddFooter>&amp;LACOSS/DISEP : Document de travail&amp;C&amp;A&amp;R&amp;D&amp;T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5"/>
  <sheetViews>
    <sheetView tabSelected="1" zoomScale="85" zoomScaleNormal="85" workbookViewId="0"/>
  </sheetViews>
  <sheetFormatPr baseColWidth="10" defaultRowHeight="12.75" x14ac:dyDescent="0.2"/>
  <cols>
    <col min="1" max="1" width="37.140625" style="4" bestFit="1" customWidth="1"/>
    <col min="2" max="2" width="16.42578125" style="4" customWidth="1"/>
    <col min="3" max="16384" width="11.42578125" style="4"/>
  </cols>
  <sheetData>
    <row r="4" spans="1:2" ht="13.5" thickBot="1" x14ac:dyDescent="0.25"/>
    <row r="5" spans="1:2" ht="21" thickBot="1" x14ac:dyDescent="0.25">
      <c r="A5" s="81" t="s">
        <v>46</v>
      </c>
      <c r="B5" s="82"/>
    </row>
    <row r="6" spans="1:2" ht="21" thickBot="1" x14ac:dyDescent="0.25">
      <c r="A6" s="8" t="s">
        <v>23</v>
      </c>
      <c r="B6" s="7" t="s">
        <v>2</v>
      </c>
    </row>
    <row r="7" spans="1:2" ht="21" thickBot="1" x14ac:dyDescent="0.25">
      <c r="A7" s="6" t="s">
        <v>0</v>
      </c>
      <c r="B7" s="5">
        <v>2175</v>
      </c>
    </row>
    <row r="8" spans="1:2" ht="21" thickBot="1" x14ac:dyDescent="0.25">
      <c r="A8" s="6" t="s">
        <v>22</v>
      </c>
      <c r="B8" s="5">
        <v>2252</v>
      </c>
    </row>
    <row r="9" spans="1:2" ht="21" thickBot="1" x14ac:dyDescent="0.25">
      <c r="A9" s="6" t="s">
        <v>21</v>
      </c>
      <c r="B9" s="5">
        <v>2265</v>
      </c>
    </row>
    <row r="10" spans="1:2" ht="21" thickBot="1" x14ac:dyDescent="0.25">
      <c r="A10" s="6" t="s">
        <v>20</v>
      </c>
      <c r="B10" s="5">
        <v>2274</v>
      </c>
    </row>
    <row r="11" spans="1:2" ht="21" thickBot="1" x14ac:dyDescent="0.25">
      <c r="A11" s="6" t="s">
        <v>19</v>
      </c>
      <c r="B11" s="5">
        <v>2292</v>
      </c>
    </row>
    <row r="12" spans="1:2" ht="21" thickBot="1" x14ac:dyDescent="0.25">
      <c r="A12" s="6" t="s">
        <v>18</v>
      </c>
      <c r="B12" s="5">
        <v>2315</v>
      </c>
    </row>
    <row r="13" spans="1:2" ht="21" thickBot="1" x14ac:dyDescent="0.25">
      <c r="A13" s="6" t="s">
        <v>17</v>
      </c>
      <c r="B13" s="5">
        <v>2317</v>
      </c>
    </row>
    <row r="14" spans="1:2" ht="21" thickBot="1" x14ac:dyDescent="0.25">
      <c r="A14" s="6" t="s">
        <v>16</v>
      </c>
      <c r="B14" s="5">
        <v>2319</v>
      </c>
    </row>
    <row r="15" spans="1:2" ht="21" thickBot="1" x14ac:dyDescent="0.25">
      <c r="A15" s="6" t="s">
        <v>15</v>
      </c>
      <c r="B15" s="5">
        <v>2319</v>
      </c>
    </row>
    <row r="16" spans="1:2" ht="21" thickBot="1" x14ac:dyDescent="0.25">
      <c r="A16" s="6" t="s">
        <v>14</v>
      </c>
      <c r="B16" s="5">
        <v>2320</v>
      </c>
    </row>
    <row r="17" spans="1:2" ht="21" thickBot="1" x14ac:dyDescent="0.25">
      <c r="A17" s="6" t="s">
        <v>13</v>
      </c>
      <c r="B17" s="5">
        <v>2320</v>
      </c>
    </row>
    <row r="18" spans="1:2" ht="21" thickBot="1" x14ac:dyDescent="0.25">
      <c r="A18" s="6" t="s">
        <v>12</v>
      </c>
      <c r="B18" s="5">
        <v>2383</v>
      </c>
    </row>
    <row r="19" spans="1:2" ht="21" thickBot="1" x14ac:dyDescent="0.25">
      <c r="A19" s="6" t="s">
        <v>11</v>
      </c>
      <c r="B19" s="5">
        <v>2395</v>
      </c>
    </row>
    <row r="20" spans="1:2" ht="21" thickBot="1" x14ac:dyDescent="0.25">
      <c r="A20" s="6" t="s">
        <v>10</v>
      </c>
      <c r="B20" s="5">
        <v>2423</v>
      </c>
    </row>
    <row r="21" spans="1:2" ht="21" thickBot="1" x14ac:dyDescent="0.25">
      <c r="A21" s="6" t="s">
        <v>9</v>
      </c>
      <c r="B21" s="5">
        <v>2442</v>
      </c>
    </row>
    <row r="22" spans="1:2" ht="21" thickBot="1" x14ac:dyDescent="0.25">
      <c r="A22" s="6" t="s">
        <v>8</v>
      </c>
      <c r="B22" s="5">
        <v>2475</v>
      </c>
    </row>
    <row r="23" spans="1:2" ht="21" thickBot="1" x14ac:dyDescent="0.25">
      <c r="A23" s="6" t="s">
        <v>1</v>
      </c>
      <c r="B23" s="5">
        <v>2592</v>
      </c>
    </row>
    <row r="24" spans="1:2" ht="21" thickBot="1" x14ac:dyDescent="0.25">
      <c r="A24" s="6" t="s">
        <v>7</v>
      </c>
      <c r="B24" s="5">
        <v>2600</v>
      </c>
    </row>
    <row r="25" spans="1:2" ht="21" thickBot="1" x14ac:dyDescent="0.25">
      <c r="A25" s="6" t="s">
        <v>6</v>
      </c>
      <c r="B25" s="5">
        <v>3319</v>
      </c>
    </row>
  </sheetData>
  <mergeCells count="1">
    <mergeCell ref="A5:B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 SMPT métro. IDF</vt:lpstr>
      <vt:lpstr>Régions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Rédaction OSC</dc:creator>
  <cp:lastModifiedBy>Pierre</cp:lastModifiedBy>
  <dcterms:created xsi:type="dcterms:W3CDTF">2017-01-10T11:04:23Z</dcterms:created>
  <dcterms:modified xsi:type="dcterms:W3CDTF">2019-05-20T15:09:28Z</dcterms:modified>
</cp:coreProperties>
</file>